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пр.бюдж.ассигн." sheetId="1" r:id="rId1"/>
    <sheet name="осн.пар." sheetId="2" r:id="rId2"/>
  </sheets>
  <definedNames/>
  <calcPr fullCalcOnLoad="1"/>
</workbook>
</file>

<file path=xl/sharedStrings.xml><?xml version="1.0" encoding="utf-8"?>
<sst xmlns="http://schemas.openxmlformats.org/spreadsheetml/2006/main" count="426" uniqueCount="160">
  <si>
    <t>СРЕДНЕСРОЧНЫЙ</t>
  </si>
  <si>
    <t xml:space="preserve"> (тыс. руб.)</t>
  </si>
  <si>
    <t>№ п\п</t>
  </si>
  <si>
    <t>Наименование показателя</t>
  </si>
  <si>
    <t>Очередной финансовый год</t>
  </si>
  <si>
    <t>Плановый период</t>
  </si>
  <si>
    <t>1-ый год</t>
  </si>
  <si>
    <t>2-ой год</t>
  </si>
  <si>
    <t>Бюджет</t>
  </si>
  <si>
    <t>Доходы</t>
  </si>
  <si>
    <t>Расходы</t>
  </si>
  <si>
    <t>Дефицит(+), профицит(-)</t>
  </si>
  <si>
    <t>Верхний предел  муниципального внутреннего долга по состоянию на 1 января года, следующего за отчетным финансовым годом (очередным финансовым годом и каждым годом планового периода)</t>
  </si>
  <si>
    <t>Бюджетных ассигнований по главным распорядителям бюджетных средств по разделам,</t>
  </si>
  <si>
    <t xml:space="preserve"> подразделам, целевым статьям и видам расходов</t>
  </si>
  <si>
    <t>(тыс. руб.)</t>
  </si>
  <si>
    <t>Код ведомства</t>
  </si>
  <si>
    <t>раздел</t>
  </si>
  <si>
    <t>подраздел</t>
  </si>
  <si>
    <t>Целевая статья расходов</t>
  </si>
  <si>
    <t>Вид расходов</t>
  </si>
  <si>
    <t>ОБЩЕГОСУДАРСТВЕННЫЕ ВОПРОСЫ</t>
  </si>
  <si>
    <t> 01</t>
  </si>
  <si>
    <t> </t>
  </si>
  <si>
    <t>01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</si>
  <si>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</si>
  <si>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</si>
  <si>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</si>
  <si>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</si>
  <si>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</si>
  <si>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</si>
  <si>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</si>
  <si>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</si>
  <si>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 04</t>
  </si>
  <si>
    <t>0020400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</si>
  <si>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</si>
  <si>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</si>
  <si>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</si>
  <si>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</si>
  <si>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</si>
  <si>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</si>
  <si>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НАЦИОНАЛЬНАЯ  ОБОРОНА</t>
  </si>
  <si>
    <t> 02</t>
  </si>
  <si>
    <t>Мобилизационная  и  вневойсковая подготовка</t>
  </si>
  <si>
    <t> 03</t>
  </si>
  <si>
    <t xml:space="preserve">Руководство и управление в сфере установленных функций </t>
  </si>
  <si>
    <t>0010000</t>
  </si>
  <si>
    <t>0013600</t>
  </si>
  <si>
    <t> ЖИЛИЩНО-КОММУНАЛЬНОЕ ХОЗЯЙСТВО</t>
  </si>
  <si>
    <t>05</t>
  </si>
  <si>
    <t>Межбюджетные трансферты</t>
  </si>
  <si>
    <t>5210000</t>
  </si>
  <si>
    <t>Коммунальное хозяйство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</si>
  <si>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</si>
  <si>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</si>
  <si>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</si>
  <si>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</si>
  <si>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Региональные целевые программы</t>
  </si>
  <si>
    <t>Благоустройство</t>
  </si>
  <si>
    <t> 05</t>
  </si>
  <si>
    <t>Бюджетные инвестиции</t>
  </si>
  <si>
    <t>003</t>
  </si>
  <si>
    <t>Уличное освещение</t>
  </si>
  <si>
    <t>03</t>
  </si>
  <si>
    <t> 08</t>
  </si>
  <si>
    <t>Культура</t>
  </si>
  <si>
    <t>08</t>
  </si>
  <si>
    <t>Выполнение функций бюджетными учреждениями</t>
  </si>
  <si>
    <t>001</t>
  </si>
  <si>
    <t>Иные межбюджетные трансферты</t>
  </si>
  <si>
    <t>11</t>
  </si>
  <si>
    <t>5210600</t>
  </si>
  <si>
    <t>017</t>
  </si>
  <si>
    <t>ИТОГО:</t>
  </si>
  <si>
    <t>Начальник сектора экономики и финансов</t>
  </si>
  <si>
    <t>Функционирование высшего должностного лица субъекта Российской Федерации и муниципального образования</t>
  </si>
  <si>
    <t>550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</si>
  <si>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</si>
  <si>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</si>
  <si>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Центральный аппарат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</si>
  <si>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</si>
  <si>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5210200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</si>
  <si>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</si>
  <si>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5210215</t>
  </si>
  <si>
    <t>07</t>
  </si>
  <si>
    <t>Проведение выборов в представительные органы муниципального образования</t>
  </si>
  <si>
    <t>0200002</t>
  </si>
  <si>
    <t>13</t>
  </si>
  <si>
    <t>Осуществление первичного воинского учета на территориях, где отсутствуют военные комиссариаты</t>
  </si>
  <si>
    <t>Целевые программы муниципальных образований</t>
  </si>
  <si>
    <t>7950000</t>
  </si>
  <si>
    <t>Комплексная целевая программа "Профилактика правонарушений в Быстрогорском сельском поселении на 2011-2013 годы"</t>
  </si>
  <si>
    <t>7950600</t>
  </si>
  <si>
    <t>Областная долгосрочная целевая программа "Модернизация объектов коммунальной инфраструктуры Ростовской области на 2011-2013 годы"</t>
  </si>
  <si>
    <t>Муниципальная программа "Повышения безопасности дорожного движения на территории Быстрогорского сельского поселения на 2011-2013 гг."</t>
  </si>
  <si>
    <t xml:space="preserve">Муниципальная программа «Благоустройство и озеленение муниципального образования «Быстрогорское сельское поселение» на 2010-2013гг» </t>
  </si>
  <si>
    <t>Подпрограмма «Организация благоустройства и озеленения территории поселения»</t>
  </si>
  <si>
    <t>КУЛЬТУРА, КИНЕМАТОГРАФИЯ</t>
  </si>
  <si>
    <t>7950202</t>
  </si>
  <si>
    <t>ФИЗИЧЕСКАЯ КУЛЬТУРА И СПОРТ</t>
  </si>
  <si>
    <t>Другие вопросы в области физической культуры и спорта</t>
  </si>
  <si>
    <t xml:space="preserve">Муниципальная Программа «Развитие физической культуры и массового спорта в муниципальном образовании «Быстрогорское сельское поселение» на 2010-2013 годы»  </t>
  </si>
  <si>
    <t>7950300</t>
  </si>
  <si>
    <t>на 2011-2013 годы</t>
  </si>
  <si>
    <t>классификации расходов на 2011-2013 годы</t>
  </si>
  <si>
    <t>Распределение</t>
  </si>
  <si>
    <t>Администрация Зазерского сельского поселения</t>
  </si>
  <si>
    <t>Среднесрочного финансового плана Зазерскогосельского поселения</t>
  </si>
  <si>
    <t>Основные параметры</t>
  </si>
  <si>
    <t>Финансовый план Зазерского сельского поселения</t>
  </si>
  <si>
    <t>Зазерского сельского поселения</t>
  </si>
  <si>
    <t>Консолидированный бюджет Зазерского сельского псоеления</t>
  </si>
  <si>
    <t>Жилищно-коммунальное хозяйство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</si>
  <si>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</si>
  <si>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006</t>
  </si>
  <si>
    <t>Долгосрочная целевая программа "Развитие и сохранение коммунального хозяйства на территории Зазерского сельского поселения на 2010-2013 г.г."</t>
  </si>
  <si>
    <t>Мероприятия в рамках долгосрочной целевой программы "Развитие и сохранение коммунального хозяйства на территории Зазерского сельского поселения на 2010-2013 г.г."</t>
  </si>
  <si>
    <t>Долгосрочная целевая программа "Безопасность дорожного движения на территории Зазерского сельского поселения на 2010-2013 г.г.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</si>
  <si>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</si>
  <si>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951</t>
  </si>
  <si>
    <t>7955100</t>
  </si>
  <si>
    <t>982</t>
  </si>
  <si>
    <t>983</t>
  </si>
  <si>
    <t>7955000</t>
  </si>
  <si>
    <t>980</t>
  </si>
  <si>
    <t>981</t>
  </si>
  <si>
    <t>Н.А.Шарецкая</t>
  </si>
  <si>
    <t>997</t>
  </si>
  <si>
    <t>Иные расходы органов местного самоуправления на исполнение своих полномочий</t>
  </si>
  <si>
    <t>Прочие расходы</t>
  </si>
  <si>
    <t>0925000</t>
  </si>
  <si>
    <t>Долгосрочная целевая  программа  "Охрана окружающей среды и благоустройство территории Зазерского сельского поселения на 2010-2013 г.г."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</si>
  <si>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</si>
  <si>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</si>
  <si>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</si>
  <si>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7955300</t>
  </si>
  <si>
    <t>984</t>
  </si>
  <si>
    <t>985</t>
  </si>
  <si>
    <t>986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</si>
  <si>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</si>
  <si>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Субсидии на обеспечение доступа общедоступных муниципальных библиотек к сети интернет</t>
  </si>
  <si>
    <t>5222800</t>
  </si>
  <si>
    <t>954</t>
  </si>
  <si>
    <t>955</t>
  </si>
  <si>
    <t>Другие вопросы в области национальной экономики</t>
  </si>
  <si>
    <t>Национальная экономика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</si>
  <si>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</si>
  <si>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12</t>
  </si>
  <si>
    <t>521000</t>
  </si>
  <si>
    <t>5210100</t>
  </si>
  <si>
    <t>5210102</t>
  </si>
  <si>
    <t>Финансовое обеспечение выполнения муниципального задания муниципальному учреждению культуры "Зазерскийсельский Дом культуры"</t>
  </si>
  <si>
    <t>Финансовое обеспечение выполнения муниципального задания муниципальному учреждению культуры "Зазерская центральная библиотека"</t>
  </si>
  <si>
    <t>Долгосрочная муниципальная целевая программа "Сохранение и развитие культуры в Зазерском сельском поселении на 2010-2013 годы"</t>
  </si>
  <si>
    <t>Обеспечение проведения выборов и референдумов</t>
  </si>
  <si>
    <t>Проведение выборов и референдумов</t>
  </si>
  <si>
    <t>0200000</t>
  </si>
  <si>
    <t> 07</t>
  </si>
  <si>
    <t xml:space="preserve">Проведение выборов главы муниципального образования </t>
  </si>
  <si>
    <t>0200003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</si>
</sst>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#,##0.0"/>
    <numFmt numFmtId="187" formatCode="#,##0.000"/>
    <numFmt numFmtId="188" formatCode="#,##0.0000"/>
    <numFmt numFmtId="189" formatCode="#,##0.00000"/>
    <numFmt numFmtId="190" formatCode="0.00000"/>
    <numFmt numFmtId="191" formatCode="0.0000"/>
    <numFmt numFmtId="192" formatCode="000000"/>
  </numFmts>
  <fonts count="1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85" fontId="2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righ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185" fontId="4" fillId="0" borderId="5" xfId="0" applyNumberFormat="1" applyFont="1" applyFill="1" applyBorder="1" applyAlignment="1">
      <alignment wrapText="1"/>
    </xf>
    <xf numFmtId="185" fontId="1" fillId="0" borderId="5" xfId="0" applyNumberFormat="1" applyFont="1" applyFill="1" applyBorder="1" applyAlignment="1">
      <alignment wrapText="1"/>
    </xf>
    <xf numFmtId="185" fontId="0" fillId="0" borderId="0" xfId="0" applyNumberFormat="1" applyFont="1" applyFill="1" applyAlignment="1">
      <alignment/>
    </xf>
    <xf numFmtId="0" fontId="1" fillId="0" borderId="6" xfId="0" applyFont="1" applyFill="1" applyBorder="1" applyAlignment="1">
      <alignment horizontal="center" wrapText="1"/>
    </xf>
    <xf numFmtId="186" fontId="1" fillId="0" borderId="5" xfId="0" applyNumberFormat="1" applyFont="1" applyFill="1" applyBorder="1" applyAlignment="1">
      <alignment horizontal="right" wrapText="1"/>
    </xf>
    <xf numFmtId="49" fontId="5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wrapText="1"/>
    </xf>
    <xf numFmtId="49" fontId="6" fillId="0" borderId="5" xfId="0" applyNumberFormat="1" applyFont="1" applyFill="1" applyBorder="1" applyAlignment="1">
      <alignment horizontal="center"/>
    </xf>
    <xf numFmtId="186" fontId="6" fillId="0" borderId="7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49" fontId="1" fillId="0" borderId="5" xfId="0" applyNumberFormat="1" applyFont="1" applyFill="1" applyBorder="1" applyAlignment="1">
      <alignment horizontal="right"/>
    </xf>
    <xf numFmtId="49" fontId="1" fillId="0" borderId="8" xfId="0" applyNumberFormat="1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left" vertical="top" wrapText="1"/>
    </xf>
    <xf numFmtId="185" fontId="1" fillId="0" borderId="9" xfId="0" applyNumberFormat="1" applyFont="1" applyFill="1" applyBorder="1" applyAlignment="1">
      <alignment horizontal="right" wrapText="1"/>
    </xf>
    <xf numFmtId="0" fontId="1" fillId="0" borderId="8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85" fontId="1" fillId="0" borderId="0" xfId="0" applyNumberFormat="1" applyFont="1" applyFill="1" applyBorder="1" applyAlignment="1">
      <alignment/>
    </xf>
    <xf numFmtId="186" fontId="4" fillId="0" borderId="5" xfId="0" applyNumberFormat="1" applyFont="1" applyFill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right" wrapText="1"/>
    </xf>
    <xf numFmtId="49" fontId="1" fillId="0" borderId="5" xfId="0" applyNumberFormat="1" applyFont="1" applyFill="1" applyBorder="1" applyAlignment="1">
      <alignment horizontal="center" wrapText="1"/>
    </xf>
    <xf numFmtId="186" fontId="1" fillId="0" borderId="5" xfId="0" applyNumberFormat="1" applyFont="1" applyFill="1" applyBorder="1" applyAlignment="1">
      <alignment horizontal="right" wrapText="1"/>
    </xf>
    <xf numFmtId="4" fontId="1" fillId="0" borderId="5" xfId="0" applyNumberFormat="1" applyFont="1" applyFill="1" applyBorder="1" applyAlignment="1">
      <alignment horizontal="right" wrapText="1"/>
    </xf>
    <xf numFmtId="49" fontId="1" fillId="0" borderId="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8" xfId="0" applyFont="1" applyFill="1" applyBorder="1" applyAlignment="1">
      <alignment vertical="top" wrapText="1"/>
    </xf>
    <xf numFmtId="49" fontId="8" fillId="0" borderId="5" xfId="0" applyNumberFormat="1" applyFont="1" applyFill="1" applyBorder="1" applyAlignment="1">
      <alignment horizontal="right" wrapText="1"/>
    </xf>
    <xf numFmtId="49" fontId="6" fillId="0" borderId="5" xfId="0" applyNumberFormat="1" applyFont="1" applyFill="1" applyBorder="1" applyAlignment="1">
      <alignment horizontal="right" wrapText="1"/>
    </xf>
    <xf numFmtId="185" fontId="8" fillId="0" borderId="9" xfId="0" applyNumberFormat="1" applyFont="1" applyFill="1" applyBorder="1" applyAlignment="1">
      <alignment horizontal="right" wrapText="1"/>
    </xf>
    <xf numFmtId="49" fontId="8" fillId="0" borderId="8" xfId="0" applyNumberFormat="1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right" wrapText="1"/>
    </xf>
    <xf numFmtId="49" fontId="9" fillId="0" borderId="5" xfId="0" applyNumberFormat="1" applyFont="1" applyFill="1" applyBorder="1" applyAlignment="1">
      <alignment horizontal="right" wrapText="1"/>
    </xf>
    <xf numFmtId="0" fontId="7" fillId="0" borderId="5" xfId="0" applyFont="1" applyFill="1" applyBorder="1" applyAlignment="1">
      <alignment horizontal="right" wrapText="1"/>
    </xf>
    <xf numFmtId="185" fontId="6" fillId="0" borderId="9" xfId="0" applyNumberFormat="1" applyFont="1" applyFill="1" applyBorder="1" applyAlignment="1">
      <alignment horizontal="right" wrapText="1"/>
    </xf>
    <xf numFmtId="0" fontId="6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49" fontId="8" fillId="0" borderId="6" xfId="0" applyNumberFormat="1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185" fontId="8" fillId="0" borderId="11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right" wrapText="1"/>
    </xf>
    <xf numFmtId="49" fontId="4" fillId="0" borderId="5" xfId="0" applyNumberFormat="1" applyFont="1" applyFill="1" applyBorder="1" applyAlignment="1">
      <alignment horizontal="center" wrapText="1"/>
    </xf>
    <xf numFmtId="186" fontId="4" fillId="0" borderId="5" xfId="0" applyNumberFormat="1" applyFont="1" applyFill="1" applyBorder="1" applyAlignment="1">
      <alignment horizontal="right" wrapText="1"/>
    </xf>
    <xf numFmtId="0" fontId="1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tabSelected="1" view="pageBreakPreview" zoomScale="75" zoomScaleNormal="75" zoomScaleSheetLayoutView="75" workbookViewId="0" topLeftCell="A83">
      <selection activeCell="M80" sqref="M80"/>
    </sheetView>
  </sheetViews>
  <sheetFormatPr defaultColWidth="9.140625" defaultRowHeight="12.75"/>
  <cols>
    <col min="1" max="1" width="4.57421875" style="0" customWidth="1"/>
    <col min="2" max="2" width="47.7109375" style="0" customWidth="1"/>
    <col min="3" max="3" width="6.57421875" style="0" customWidth="1"/>
    <col min="4" max="4" width="5.28125" style="0" customWidth="1"/>
    <col min="5" max="5" width="5.57421875" style="0" customWidth="1"/>
    <col min="6" max="6" width="10.140625" style="0" customWidth="1"/>
    <col min="7" max="7" width="5.7109375" style="0" customWidth="1"/>
    <col min="8" max="8" width="9.8515625" style="0" customWidth="1"/>
    <col min="9" max="9" width="10.57421875" style="0" bestFit="1" customWidth="1"/>
    <col min="10" max="10" width="11.57421875" style="0" bestFit="1" customWidth="1"/>
  </cols>
  <sheetData>
    <row r="1" spans="1:10" ht="15.75">
      <c r="A1" s="77" t="s">
        <v>105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.75">
      <c r="A2" s="77" t="s">
        <v>13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5.75">
      <c r="A3" s="77" t="s">
        <v>14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5.75">
      <c r="A4" s="77" t="s">
        <v>104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2.75">
      <c r="A5" s="8"/>
      <c r="B5" s="8"/>
      <c r="C5" s="8"/>
      <c r="D5" s="8"/>
      <c r="E5" s="8"/>
      <c r="F5" s="8"/>
      <c r="G5" s="8"/>
      <c r="H5" s="8"/>
      <c r="I5" s="54">
        <v>1.065</v>
      </c>
      <c r="J5" s="54">
        <v>1.06</v>
      </c>
    </row>
    <row r="6" spans="1:10" ht="13.5" thickBot="1">
      <c r="A6" s="78" t="s">
        <v>15</v>
      </c>
      <c r="B6" s="78"/>
      <c r="C6" s="78"/>
      <c r="D6" s="78"/>
      <c r="E6" s="78"/>
      <c r="F6" s="78"/>
      <c r="G6" s="78"/>
      <c r="H6" s="78"/>
      <c r="I6" s="79"/>
      <c r="J6" s="79"/>
    </row>
    <row r="7" spans="1:10" ht="37.5" customHeight="1">
      <c r="A7" s="73" t="s">
        <v>2</v>
      </c>
      <c r="B7" s="73" t="s">
        <v>3</v>
      </c>
      <c r="C7" s="73" t="s">
        <v>16</v>
      </c>
      <c r="D7" s="73" t="s">
        <v>17</v>
      </c>
      <c r="E7" s="73" t="s">
        <v>18</v>
      </c>
      <c r="F7" s="73" t="s">
        <v>19</v>
      </c>
      <c r="G7" s="73" t="s">
        <v>20</v>
      </c>
      <c r="H7" s="80" t="s">
        <v>4</v>
      </c>
      <c r="I7" s="75" t="s">
        <v>5</v>
      </c>
      <c r="J7" s="76"/>
    </row>
    <row r="8" spans="1:10" ht="13.5" thickBot="1">
      <c r="A8" s="74"/>
      <c r="B8" s="74"/>
      <c r="C8" s="74"/>
      <c r="D8" s="74"/>
      <c r="E8" s="74"/>
      <c r="F8" s="74"/>
      <c r="G8" s="74"/>
      <c r="H8" s="74"/>
      <c r="I8" s="3" t="s">
        <v>6</v>
      </c>
      <c r="J8" s="3" t="s">
        <v>7</v>
      </c>
    </row>
    <row r="9" spans="1:10" ht="12.75">
      <c r="A9" s="11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</row>
    <row r="10" spans="1:10" s="37" customFormat="1" ht="31.5">
      <c r="A10" s="32">
        <v>1</v>
      </c>
      <c r="B10" s="33" t="s">
        <v>106</v>
      </c>
      <c r="C10" s="34">
        <v>951</v>
      </c>
      <c r="D10" s="35"/>
      <c r="E10" s="35"/>
      <c r="F10" s="35"/>
      <c r="G10" s="35"/>
      <c r="H10" s="36">
        <f>H11+H48+H64+H70</f>
        <v>4834.5</v>
      </c>
      <c r="I10" s="26">
        <f>I11+I48+I64+I70</f>
        <v>5264.4215</v>
      </c>
      <c r="J10" s="26">
        <f>J11+J48+J64+J70</f>
        <v>5457.622555</v>
      </c>
    </row>
    <row r="11" spans="1:10" s="90" customFormat="1" ht="15.75">
      <c r="A11" s="84"/>
      <c r="B11" s="85" t="s">
        <v>21</v>
      </c>
      <c r="C11" s="86">
        <v>951</v>
      </c>
      <c r="D11" s="87" t="s">
        <v>22</v>
      </c>
      <c r="E11" s="87" t="s">
        <v>23</v>
      </c>
      <c r="F11" s="87" t="s">
        <v>23</v>
      </c>
      <c r="G11" s="88" t="s">
        <v>23</v>
      </c>
      <c r="H11" s="89">
        <f>H12+H16+H20+H38+H31</f>
        <v>2963.4</v>
      </c>
      <c r="I11" s="26">
        <v>3271.7</v>
      </c>
      <c r="J11" s="26">
        <f>J12+J16+J20+J38</f>
        <v>3345.371275</v>
      </c>
    </row>
    <row r="12" spans="1:10" ht="47.25">
      <c r="A12" s="32"/>
      <c r="B12" s="47" t="s">
        <v>75</v>
      </c>
      <c r="C12" s="21">
        <v>951</v>
      </c>
      <c r="D12" s="15" t="s">
        <v>24</v>
      </c>
      <c r="E12" s="15" t="s">
        <v>25</v>
      </c>
      <c r="F12" s="15"/>
      <c r="G12" s="16"/>
      <c r="H12" s="30">
        <f>H13</f>
        <v>649.4</v>
      </c>
      <c r="I12" s="27">
        <f>H12*I5</f>
        <v>691.611</v>
      </c>
      <c r="J12" s="27">
        <f>I12*1.06</f>
        <v>733.10766</v>
      </c>
    </row>
    <row r="13" spans="1:10" ht="78.75">
      <c r="A13" s="32"/>
      <c r="B13" s="14" t="s">
        <v>26</v>
      </c>
      <c r="C13" s="21">
        <v>951</v>
      </c>
      <c r="D13" s="15" t="s">
        <v>24</v>
      </c>
      <c r="E13" s="15" t="s">
        <v>25</v>
      </c>
      <c r="F13" s="38" t="s">
        <v>27</v>
      </c>
      <c r="G13" s="16"/>
      <c r="H13" s="30">
        <f>H14</f>
        <v>649.4</v>
      </c>
      <c r="I13" s="27">
        <f>H13*I5</f>
        <v>691.611</v>
      </c>
      <c r="J13" s="27">
        <f>I13*1.06</f>
        <v>733.10766</v>
      </c>
    </row>
    <row r="14" spans="1:10" ht="15.75">
      <c r="A14" s="32"/>
      <c r="B14" s="39" t="s">
        <v>28</v>
      </c>
      <c r="C14" s="21">
        <v>951</v>
      </c>
      <c r="D14" s="15" t="s">
        <v>24</v>
      </c>
      <c r="E14" s="15" t="s">
        <v>25</v>
      </c>
      <c r="F14" s="38" t="s">
        <v>29</v>
      </c>
      <c r="G14" s="16"/>
      <c r="H14" s="30">
        <f>H15</f>
        <v>649.4</v>
      </c>
      <c r="I14" s="27">
        <f>H14*I5</f>
        <v>691.611</v>
      </c>
      <c r="J14" s="27">
        <f>I14*1.06</f>
        <v>733.10766</v>
      </c>
    </row>
    <row r="15" spans="1:10" ht="31.5">
      <c r="A15" s="32"/>
      <c r="B15" s="13" t="s">
        <v>30</v>
      </c>
      <c r="C15" s="21">
        <v>951</v>
      </c>
      <c r="D15" s="15" t="s">
        <v>24</v>
      </c>
      <c r="E15" s="15" t="s">
        <v>25</v>
      </c>
      <c r="F15" s="15" t="s">
        <v>29</v>
      </c>
      <c r="G15" s="15" t="s">
        <v>127</v>
      </c>
      <c r="H15" s="30">
        <v>649.4</v>
      </c>
      <c r="I15" s="27">
        <f>I14</f>
        <v>691.611</v>
      </c>
      <c r="J15" s="27">
        <f>I15*1.06</f>
        <v>733.10766</v>
      </c>
    </row>
    <row r="16" spans="1:10" ht="63">
      <c r="A16" s="32"/>
      <c r="B16" s="40" t="s">
        <v>77</v>
      </c>
      <c r="C16" s="29">
        <v>951</v>
      </c>
      <c r="D16" s="15" t="s">
        <v>24</v>
      </c>
      <c r="E16" s="15" t="s">
        <v>63</v>
      </c>
      <c r="F16" s="15"/>
      <c r="G16" s="15"/>
      <c r="H16" s="41">
        <f>H17</f>
        <v>11.5</v>
      </c>
      <c r="I16" s="27">
        <f>H16*I5</f>
        <v>12.247499999999999</v>
      </c>
      <c r="J16" s="27">
        <f>I16*1.062</f>
        <v>13.006844999999998</v>
      </c>
    </row>
    <row r="17" spans="1:10" ht="15.75">
      <c r="A17" s="32"/>
      <c r="B17" s="40" t="s">
        <v>50</v>
      </c>
      <c r="C17" s="29">
        <v>951</v>
      </c>
      <c r="D17" s="15" t="s">
        <v>24</v>
      </c>
      <c r="E17" s="15" t="s">
        <v>63</v>
      </c>
      <c r="F17" s="15" t="s">
        <v>51</v>
      </c>
      <c r="G17" s="15"/>
      <c r="H17" s="41">
        <f>H18</f>
        <v>11.5</v>
      </c>
      <c r="I17" s="27">
        <f>H17*I5</f>
        <v>12.247499999999999</v>
      </c>
      <c r="J17" s="27">
        <f>I17*1.062</f>
        <v>13.006844999999998</v>
      </c>
    </row>
    <row r="18" spans="1:10" ht="126">
      <c r="A18" s="32"/>
      <c r="B18" s="42" t="s">
        <v>78</v>
      </c>
      <c r="C18" s="29">
        <v>951</v>
      </c>
      <c r="D18" s="15" t="s">
        <v>24</v>
      </c>
      <c r="E18" s="15" t="s">
        <v>63</v>
      </c>
      <c r="F18" s="15" t="s">
        <v>71</v>
      </c>
      <c r="G18" s="15"/>
      <c r="H18" s="41">
        <f>H19</f>
        <v>11.5</v>
      </c>
      <c r="I18" s="27">
        <f>H18*I5</f>
        <v>12.247499999999999</v>
      </c>
      <c r="J18" s="27">
        <f>I18*1.062</f>
        <v>13.006844999999998</v>
      </c>
    </row>
    <row r="19" spans="1:10" ht="25.5" customHeight="1">
      <c r="A19" s="32"/>
      <c r="B19" s="42" t="s">
        <v>69</v>
      </c>
      <c r="C19" s="29">
        <v>951</v>
      </c>
      <c r="D19" s="15" t="s">
        <v>24</v>
      </c>
      <c r="E19" s="15" t="s">
        <v>63</v>
      </c>
      <c r="F19" s="15" t="s">
        <v>71</v>
      </c>
      <c r="G19" s="15" t="s">
        <v>72</v>
      </c>
      <c r="H19" s="41">
        <v>11.5</v>
      </c>
      <c r="I19" s="27">
        <f>H19*I5</f>
        <v>12.247499999999999</v>
      </c>
      <c r="J19" s="27">
        <f>I19*1.06</f>
        <v>12.982349999999999</v>
      </c>
    </row>
    <row r="20" spans="1:10" ht="88.5" customHeight="1">
      <c r="A20" s="32"/>
      <c r="B20" s="13" t="s">
        <v>31</v>
      </c>
      <c r="C20" s="21">
        <v>951</v>
      </c>
      <c r="D20" s="15" t="s">
        <v>24</v>
      </c>
      <c r="E20" s="15" t="s">
        <v>32</v>
      </c>
      <c r="F20" s="15"/>
      <c r="G20" s="15"/>
      <c r="H20" s="30">
        <f>H21+H24</f>
        <v>2297.5</v>
      </c>
      <c r="I20" s="27">
        <f>I21+I24</f>
        <v>2446.7795</v>
      </c>
      <c r="J20" s="27">
        <f>J21+J24</f>
        <v>2593.61227</v>
      </c>
    </row>
    <row r="21" spans="1:10" ht="70.5" customHeight="1">
      <c r="A21" s="32"/>
      <c r="B21" s="13" t="s">
        <v>26</v>
      </c>
      <c r="C21" s="21">
        <v>951</v>
      </c>
      <c r="D21" s="15" t="s">
        <v>24</v>
      </c>
      <c r="E21" s="15" t="s">
        <v>32</v>
      </c>
      <c r="F21" s="15" t="s">
        <v>27</v>
      </c>
      <c r="G21" s="15"/>
      <c r="H21" s="30">
        <f>H23</f>
        <v>2224.3</v>
      </c>
      <c r="I21" s="27">
        <f>I22</f>
        <v>2368.8795</v>
      </c>
      <c r="J21" s="27">
        <f>J22</f>
        <v>2511.01227</v>
      </c>
    </row>
    <row r="22" spans="1:10" ht="24" customHeight="1">
      <c r="A22" s="32"/>
      <c r="B22" s="13" t="s">
        <v>79</v>
      </c>
      <c r="C22" s="21">
        <v>951</v>
      </c>
      <c r="D22" s="15" t="s">
        <v>22</v>
      </c>
      <c r="E22" s="15" t="s">
        <v>33</v>
      </c>
      <c r="F22" s="15" t="s">
        <v>34</v>
      </c>
      <c r="G22" s="15"/>
      <c r="H22" s="30">
        <f>H23</f>
        <v>2224.3</v>
      </c>
      <c r="I22" s="27">
        <f>I23</f>
        <v>2368.8795</v>
      </c>
      <c r="J22" s="27">
        <f>J23</f>
        <v>2511.01227</v>
      </c>
    </row>
    <row r="23" spans="1:10" ht="35.25" customHeight="1">
      <c r="A23" s="32"/>
      <c r="B23" s="13" t="s">
        <v>30</v>
      </c>
      <c r="C23" s="21">
        <v>951</v>
      </c>
      <c r="D23" s="15" t="s">
        <v>22</v>
      </c>
      <c r="E23" s="15" t="s">
        <v>33</v>
      </c>
      <c r="F23" s="15" t="s">
        <v>34</v>
      </c>
      <c r="G23" s="15" t="s">
        <v>127</v>
      </c>
      <c r="H23" s="30">
        <v>2224.3</v>
      </c>
      <c r="I23" s="27">
        <f>H23*1.065</f>
        <v>2368.8795</v>
      </c>
      <c r="J23" s="27">
        <f>I23*1.06</f>
        <v>2511.01227</v>
      </c>
    </row>
    <row r="24" spans="1:10" ht="21.75" customHeight="1">
      <c r="A24" s="32"/>
      <c r="B24" s="40" t="s">
        <v>50</v>
      </c>
      <c r="C24" s="29">
        <v>951</v>
      </c>
      <c r="D24" s="15" t="s">
        <v>24</v>
      </c>
      <c r="E24" s="15" t="s">
        <v>32</v>
      </c>
      <c r="F24" s="15" t="s">
        <v>51</v>
      </c>
      <c r="G24" s="15"/>
      <c r="H24" s="41">
        <v>73.2</v>
      </c>
      <c r="I24" s="27">
        <v>77.9</v>
      </c>
      <c r="J24" s="27">
        <v>82.6</v>
      </c>
    </row>
    <row r="25" spans="1:10" ht="126">
      <c r="A25" s="32"/>
      <c r="B25" s="43" t="s">
        <v>80</v>
      </c>
      <c r="C25" s="21">
        <v>951</v>
      </c>
      <c r="D25" s="15" t="s">
        <v>24</v>
      </c>
      <c r="E25" s="15" t="s">
        <v>32</v>
      </c>
      <c r="F25" s="15" t="s">
        <v>81</v>
      </c>
      <c r="G25" s="15"/>
      <c r="H25" s="30">
        <f>H26</f>
        <v>0.2</v>
      </c>
      <c r="I25" s="27">
        <f>H25*I5</f>
        <v>0.213</v>
      </c>
      <c r="J25" s="27">
        <f>I25*1.082</f>
        <v>0.230466</v>
      </c>
    </row>
    <row r="26" spans="1:10" ht="378">
      <c r="A26" s="32"/>
      <c r="B26" s="44" t="s">
        <v>82</v>
      </c>
      <c r="C26" s="21">
        <v>951</v>
      </c>
      <c r="D26" s="15" t="s">
        <v>24</v>
      </c>
      <c r="E26" s="15" t="s">
        <v>32</v>
      </c>
      <c r="F26" s="15" t="s">
        <v>83</v>
      </c>
      <c r="G26" s="15"/>
      <c r="H26" s="30">
        <v>0.2</v>
      </c>
      <c r="I26" s="27">
        <f>H26*1.099</f>
        <v>0.2198</v>
      </c>
      <c r="J26" s="27">
        <f>I26*1.082</f>
        <v>0.23782360000000002</v>
      </c>
    </row>
    <row r="27" spans="1:10" ht="36.75" customHeight="1">
      <c r="A27" s="32"/>
      <c r="B27" s="13" t="s">
        <v>30</v>
      </c>
      <c r="C27" s="21">
        <v>951</v>
      </c>
      <c r="D27" s="15" t="s">
        <v>24</v>
      </c>
      <c r="E27" s="15" t="s">
        <v>32</v>
      </c>
      <c r="F27" s="15" t="s">
        <v>83</v>
      </c>
      <c r="G27" s="15" t="s">
        <v>127</v>
      </c>
      <c r="H27" s="30">
        <v>0.2</v>
      </c>
      <c r="I27" s="27">
        <f>H27*1.065</f>
        <v>0.213</v>
      </c>
      <c r="J27" s="27">
        <f>I27*1.06</f>
        <v>0.22578</v>
      </c>
    </row>
    <row r="28" spans="1:10" ht="31.5" hidden="1">
      <c r="A28" s="32"/>
      <c r="B28" s="13" t="s">
        <v>85</v>
      </c>
      <c r="C28" s="21">
        <v>951</v>
      </c>
      <c r="D28" s="15" t="s">
        <v>24</v>
      </c>
      <c r="E28" s="15" t="s">
        <v>84</v>
      </c>
      <c r="F28" s="15" t="s">
        <v>86</v>
      </c>
      <c r="G28" s="15"/>
      <c r="H28" s="30">
        <f>H29</f>
        <v>73</v>
      </c>
      <c r="I28" s="27">
        <f>H28*1.099</f>
        <v>80.227</v>
      </c>
      <c r="J28" s="27">
        <f>I28*1.082</f>
        <v>86.805614</v>
      </c>
    </row>
    <row r="29" spans="1:10" ht="145.5" customHeight="1">
      <c r="A29" s="32"/>
      <c r="B29" s="55" t="s">
        <v>78</v>
      </c>
      <c r="C29" s="21">
        <v>951</v>
      </c>
      <c r="D29" s="56" t="s">
        <v>24</v>
      </c>
      <c r="E29" s="56" t="s">
        <v>32</v>
      </c>
      <c r="F29" s="56" t="s">
        <v>71</v>
      </c>
      <c r="G29" s="57"/>
      <c r="H29" s="58">
        <f>H30</f>
        <v>73</v>
      </c>
      <c r="I29" s="58">
        <f>I30</f>
        <v>77.74499999999999</v>
      </c>
      <c r="J29" s="27">
        <f>J30</f>
        <v>82.4097</v>
      </c>
    </row>
    <row r="30" spans="1:10" ht="30.75" customHeight="1">
      <c r="A30" s="32"/>
      <c r="B30" s="55" t="s">
        <v>69</v>
      </c>
      <c r="C30" s="21">
        <v>951</v>
      </c>
      <c r="D30" s="56" t="s">
        <v>24</v>
      </c>
      <c r="E30" s="56" t="s">
        <v>32</v>
      </c>
      <c r="F30" s="56" t="s">
        <v>71</v>
      </c>
      <c r="G30" s="56" t="s">
        <v>72</v>
      </c>
      <c r="H30" s="58">
        <v>73</v>
      </c>
      <c r="I30" s="58">
        <f>H30*1.065</f>
        <v>77.74499999999999</v>
      </c>
      <c r="J30" s="27">
        <f>I30*1.06</f>
        <v>82.4097</v>
      </c>
    </row>
    <row r="31" spans="1:10" ht="30.75" customHeight="1">
      <c r="A31" s="32"/>
      <c r="B31" s="13" t="s">
        <v>154</v>
      </c>
      <c r="C31" s="21">
        <v>951</v>
      </c>
      <c r="D31" s="15" t="s">
        <v>24</v>
      </c>
      <c r="E31" s="15" t="s">
        <v>84</v>
      </c>
      <c r="F31" s="15"/>
      <c r="G31" s="15"/>
      <c r="H31" s="72">
        <f>H32</f>
        <v>0</v>
      </c>
      <c r="I31" s="72">
        <f>I32</f>
        <v>115.8</v>
      </c>
      <c r="J31" s="27">
        <v>0</v>
      </c>
    </row>
    <row r="32" spans="1:10" ht="30.75" customHeight="1">
      <c r="A32" s="32"/>
      <c r="B32" s="13" t="s">
        <v>155</v>
      </c>
      <c r="C32" s="21">
        <v>951</v>
      </c>
      <c r="D32" s="15" t="s">
        <v>24</v>
      </c>
      <c r="E32" s="15" t="s">
        <v>84</v>
      </c>
      <c r="F32" s="15" t="s">
        <v>156</v>
      </c>
      <c r="G32" s="15"/>
      <c r="H32" s="72">
        <f>H33+H35</f>
        <v>0</v>
      </c>
      <c r="I32" s="72">
        <f>I33+I35</f>
        <v>115.8</v>
      </c>
      <c r="J32" s="27">
        <v>0</v>
      </c>
    </row>
    <row r="33" spans="1:10" ht="30.75" customHeight="1">
      <c r="A33" s="32"/>
      <c r="B33" s="13" t="s">
        <v>85</v>
      </c>
      <c r="C33" s="21">
        <v>951</v>
      </c>
      <c r="D33" s="15" t="s">
        <v>24</v>
      </c>
      <c r="E33" s="15" t="s">
        <v>84</v>
      </c>
      <c r="F33" s="15" t="s">
        <v>86</v>
      </c>
      <c r="G33" s="15"/>
      <c r="H33" s="72">
        <f>H34</f>
        <v>0</v>
      </c>
      <c r="I33" s="72">
        <f>I34</f>
        <v>57.9</v>
      </c>
      <c r="J33" s="27">
        <v>0</v>
      </c>
    </row>
    <row r="34" spans="1:10" ht="30.75" customHeight="1">
      <c r="A34" s="32"/>
      <c r="B34" s="13" t="s">
        <v>30</v>
      </c>
      <c r="C34" s="21">
        <v>951</v>
      </c>
      <c r="D34" s="15" t="s">
        <v>22</v>
      </c>
      <c r="E34" s="15" t="s">
        <v>157</v>
      </c>
      <c r="F34" s="15" t="s">
        <v>86</v>
      </c>
      <c r="G34" s="15" t="s">
        <v>127</v>
      </c>
      <c r="H34" s="72">
        <v>0</v>
      </c>
      <c r="I34" s="72">
        <v>57.9</v>
      </c>
      <c r="J34" s="27">
        <v>0</v>
      </c>
    </row>
    <row r="35" spans="1:10" ht="30.75" customHeight="1">
      <c r="A35" s="32"/>
      <c r="B35" s="13" t="s">
        <v>158</v>
      </c>
      <c r="C35" s="21">
        <v>951</v>
      </c>
      <c r="D35" s="15" t="s">
        <v>24</v>
      </c>
      <c r="E35" s="15" t="s">
        <v>84</v>
      </c>
      <c r="F35" s="15" t="s">
        <v>159</v>
      </c>
      <c r="G35" s="15"/>
      <c r="H35" s="72">
        <f>H36</f>
        <v>0</v>
      </c>
      <c r="I35" s="72">
        <f>I36</f>
        <v>57.9</v>
      </c>
      <c r="J35" s="27">
        <v>0</v>
      </c>
    </row>
    <row r="36" spans="1:10" ht="30.75" customHeight="1">
      <c r="A36" s="32"/>
      <c r="B36" s="13" t="s">
        <v>30</v>
      </c>
      <c r="C36" s="21">
        <v>951</v>
      </c>
      <c r="D36" s="15" t="s">
        <v>22</v>
      </c>
      <c r="E36" s="15" t="s">
        <v>157</v>
      </c>
      <c r="F36" s="15" t="s">
        <v>159</v>
      </c>
      <c r="G36" s="15" t="s">
        <v>127</v>
      </c>
      <c r="H36" s="72">
        <v>0</v>
      </c>
      <c r="I36" s="72">
        <v>57.9</v>
      </c>
      <c r="J36" s="27">
        <v>0</v>
      </c>
    </row>
    <row r="37" spans="1:10" ht="0.75" customHeight="1">
      <c r="A37" s="32"/>
      <c r="B37" s="71"/>
      <c r="C37" s="21"/>
      <c r="D37" s="56"/>
      <c r="E37" s="56"/>
      <c r="F37" s="56"/>
      <c r="G37" s="56"/>
      <c r="H37" s="72"/>
      <c r="I37" s="72"/>
      <c r="J37" s="27"/>
    </row>
    <row r="38" spans="1:10" ht="21.75" customHeight="1">
      <c r="A38" s="32"/>
      <c r="B38" s="13" t="s">
        <v>35</v>
      </c>
      <c r="C38" s="21">
        <v>951</v>
      </c>
      <c r="D38" s="15" t="s">
        <v>24</v>
      </c>
      <c r="E38" s="15" t="s">
        <v>87</v>
      </c>
      <c r="F38" s="15"/>
      <c r="G38" s="15"/>
      <c r="H38" s="30">
        <f>H39</f>
        <v>5</v>
      </c>
      <c r="I38" s="27">
        <f>I45</f>
        <v>5.324999999999999</v>
      </c>
      <c r="J38" s="27">
        <f>J45</f>
        <v>5.6445</v>
      </c>
    </row>
    <row r="39" spans="1:10" ht="47.25" hidden="1">
      <c r="A39" s="32"/>
      <c r="B39" s="13" t="s">
        <v>37</v>
      </c>
      <c r="C39" s="21">
        <v>951</v>
      </c>
      <c r="D39" s="15" t="s">
        <v>24</v>
      </c>
      <c r="E39" s="15" t="s">
        <v>87</v>
      </c>
      <c r="F39" s="15" t="s">
        <v>38</v>
      </c>
      <c r="G39" s="15"/>
      <c r="H39" s="30">
        <f>H40</f>
        <v>5</v>
      </c>
      <c r="I39" s="27">
        <f aca="true" t="shared" si="0" ref="I39:I44">H39*1.099</f>
        <v>5.495</v>
      </c>
      <c r="J39" s="27">
        <f aca="true" t="shared" si="1" ref="J39:J44">I39*1.082</f>
        <v>5.94559</v>
      </c>
    </row>
    <row r="40" spans="1:10" ht="15.75" hidden="1">
      <c r="A40" s="32"/>
      <c r="B40" s="13" t="s">
        <v>39</v>
      </c>
      <c r="C40" s="21">
        <v>951</v>
      </c>
      <c r="D40" s="15" t="s">
        <v>24</v>
      </c>
      <c r="E40" s="15" t="s">
        <v>87</v>
      </c>
      <c r="F40" s="15" t="s">
        <v>40</v>
      </c>
      <c r="G40" s="15"/>
      <c r="H40" s="30">
        <f>H41</f>
        <v>5</v>
      </c>
      <c r="I40" s="27">
        <f t="shared" si="0"/>
        <v>5.495</v>
      </c>
      <c r="J40" s="27">
        <f t="shared" si="1"/>
        <v>5.94559</v>
      </c>
    </row>
    <row r="41" spans="1:10" ht="160.5" customHeight="1" hidden="1" thickBot="1">
      <c r="A41" s="32"/>
      <c r="B41" s="13" t="s">
        <v>30</v>
      </c>
      <c r="C41" s="21">
        <v>951</v>
      </c>
      <c r="D41" s="15" t="s">
        <v>24</v>
      </c>
      <c r="E41" s="15" t="s">
        <v>87</v>
      </c>
      <c r="F41" s="15" t="s">
        <v>40</v>
      </c>
      <c r="G41" s="15" t="s">
        <v>76</v>
      </c>
      <c r="H41" s="30">
        <v>5</v>
      </c>
      <c r="I41" s="27">
        <f t="shared" si="0"/>
        <v>5.495</v>
      </c>
      <c r="J41" s="27">
        <f t="shared" si="1"/>
        <v>5.94559</v>
      </c>
    </row>
    <row r="42" spans="1:10" ht="15.75" hidden="1">
      <c r="A42" s="32"/>
      <c r="B42" s="13" t="s">
        <v>41</v>
      </c>
      <c r="C42" s="21">
        <v>951</v>
      </c>
      <c r="D42" s="22" t="s">
        <v>42</v>
      </c>
      <c r="E42" s="22"/>
      <c r="F42" s="15"/>
      <c r="G42" s="38"/>
      <c r="H42" s="30">
        <f>H43</f>
        <v>54.5</v>
      </c>
      <c r="I42" s="27">
        <f t="shared" si="0"/>
        <v>59.8955</v>
      </c>
      <c r="J42" s="27">
        <f t="shared" si="1"/>
        <v>64.806931</v>
      </c>
    </row>
    <row r="43" spans="1:10" ht="31.5" hidden="1">
      <c r="A43" s="32"/>
      <c r="B43" s="13" t="s">
        <v>43</v>
      </c>
      <c r="C43" s="21">
        <v>951</v>
      </c>
      <c r="D43" s="22" t="s">
        <v>42</v>
      </c>
      <c r="E43" s="22" t="s">
        <v>44</v>
      </c>
      <c r="F43" s="22"/>
      <c r="G43" s="22"/>
      <c r="H43" s="30">
        <f>H48</f>
        <v>54.5</v>
      </c>
      <c r="I43" s="27">
        <f t="shared" si="0"/>
        <v>59.8955</v>
      </c>
      <c r="J43" s="27">
        <f t="shared" si="1"/>
        <v>64.806931</v>
      </c>
    </row>
    <row r="44" spans="1:10" ht="31.5" hidden="1">
      <c r="A44" s="32"/>
      <c r="B44" s="13" t="s">
        <v>45</v>
      </c>
      <c r="C44" s="21">
        <v>951</v>
      </c>
      <c r="D44" s="22" t="s">
        <v>42</v>
      </c>
      <c r="E44" s="22" t="s">
        <v>44</v>
      </c>
      <c r="F44" s="15" t="s">
        <v>46</v>
      </c>
      <c r="G44" s="22"/>
      <c r="H44" s="30">
        <f>H48</f>
        <v>54.5</v>
      </c>
      <c r="I44" s="27">
        <f t="shared" si="0"/>
        <v>59.8955</v>
      </c>
      <c r="J44" s="27">
        <f t="shared" si="1"/>
        <v>64.806931</v>
      </c>
    </row>
    <row r="45" spans="1:10" ht="47.25">
      <c r="A45" s="32"/>
      <c r="B45" s="55" t="s">
        <v>37</v>
      </c>
      <c r="C45" s="21">
        <v>951</v>
      </c>
      <c r="D45" s="15" t="s">
        <v>24</v>
      </c>
      <c r="E45" s="15" t="s">
        <v>87</v>
      </c>
      <c r="F45" s="15" t="s">
        <v>38</v>
      </c>
      <c r="G45" s="22"/>
      <c r="H45" s="30">
        <v>5</v>
      </c>
      <c r="I45" s="27">
        <f>I46</f>
        <v>5.324999999999999</v>
      </c>
      <c r="J45" s="27">
        <f>J46</f>
        <v>5.6445</v>
      </c>
    </row>
    <row r="46" spans="1:10" ht="47.25">
      <c r="A46" s="32"/>
      <c r="B46" s="55" t="s">
        <v>128</v>
      </c>
      <c r="C46" s="21">
        <v>951</v>
      </c>
      <c r="D46" s="15" t="s">
        <v>24</v>
      </c>
      <c r="E46" s="15" t="s">
        <v>87</v>
      </c>
      <c r="F46" s="15" t="s">
        <v>130</v>
      </c>
      <c r="G46" s="22"/>
      <c r="H46" s="30">
        <v>5</v>
      </c>
      <c r="I46" s="27">
        <f>I47</f>
        <v>5.324999999999999</v>
      </c>
      <c r="J46" s="27">
        <f>J47</f>
        <v>5.6445</v>
      </c>
    </row>
    <row r="47" spans="1:10" ht="15.75">
      <c r="A47" s="32"/>
      <c r="B47" s="55" t="s">
        <v>129</v>
      </c>
      <c r="C47" s="21">
        <v>951</v>
      </c>
      <c r="D47" s="15" t="s">
        <v>24</v>
      </c>
      <c r="E47" s="15" t="s">
        <v>87</v>
      </c>
      <c r="F47" s="15" t="s">
        <v>130</v>
      </c>
      <c r="G47" s="22">
        <v>13</v>
      </c>
      <c r="H47" s="30">
        <v>5</v>
      </c>
      <c r="I47" s="27">
        <f>H47*1.065</f>
        <v>5.324999999999999</v>
      </c>
      <c r="J47" s="27">
        <f>I47*1.06</f>
        <v>5.6445</v>
      </c>
    </row>
    <row r="48" spans="1:10" ht="47.25">
      <c r="A48" s="32"/>
      <c r="B48" s="13" t="s">
        <v>88</v>
      </c>
      <c r="C48" s="21">
        <v>951</v>
      </c>
      <c r="D48" s="22" t="s">
        <v>42</v>
      </c>
      <c r="E48" s="22" t="s">
        <v>44</v>
      </c>
      <c r="F48" s="15" t="s">
        <v>47</v>
      </c>
      <c r="G48" s="22"/>
      <c r="H48" s="30">
        <f>H49</f>
        <v>54.5</v>
      </c>
      <c r="I48" s="27">
        <f>H48*1.065</f>
        <v>58.0425</v>
      </c>
      <c r="J48" s="27">
        <f>I48*1.06</f>
        <v>61.52505</v>
      </c>
    </row>
    <row r="49" spans="1:10" ht="31.5">
      <c r="A49" s="32"/>
      <c r="B49" s="13" t="s">
        <v>30</v>
      </c>
      <c r="C49" s="21">
        <v>951</v>
      </c>
      <c r="D49" s="22" t="s">
        <v>42</v>
      </c>
      <c r="E49" s="22" t="s">
        <v>44</v>
      </c>
      <c r="F49" s="15" t="s">
        <v>47</v>
      </c>
      <c r="G49" s="22">
        <v>997</v>
      </c>
      <c r="H49" s="30">
        <v>54.5</v>
      </c>
      <c r="I49" s="27">
        <f>H49*1.065</f>
        <v>58.0425</v>
      </c>
      <c r="J49" s="27">
        <f>I49*1.06</f>
        <v>61.52505</v>
      </c>
    </row>
    <row r="50" spans="1:10" ht="15.75" hidden="1">
      <c r="A50" s="32"/>
      <c r="B50" s="17" t="s">
        <v>89</v>
      </c>
      <c r="C50" s="21">
        <v>951</v>
      </c>
      <c r="D50" s="15" t="s">
        <v>63</v>
      </c>
      <c r="E50" s="15" t="s">
        <v>36</v>
      </c>
      <c r="F50" s="15" t="s">
        <v>90</v>
      </c>
      <c r="G50" s="15"/>
      <c r="H50" s="30">
        <f>H51</f>
        <v>18</v>
      </c>
      <c r="I50" s="27">
        <f aca="true" t="shared" si="2" ref="I50:I63">H50*1.074</f>
        <v>19.332</v>
      </c>
      <c r="J50" s="27">
        <f aca="true" t="shared" si="3" ref="J50:J63">I50*1.062</f>
        <v>20.530584</v>
      </c>
    </row>
    <row r="51" spans="1:10" ht="0.75" customHeight="1" hidden="1" thickBot="1">
      <c r="A51" s="32"/>
      <c r="B51" s="42" t="s">
        <v>91</v>
      </c>
      <c r="C51" s="24">
        <v>951</v>
      </c>
      <c r="D51" s="15" t="s">
        <v>63</v>
      </c>
      <c r="E51" s="15" t="s">
        <v>36</v>
      </c>
      <c r="F51" s="15" t="s">
        <v>92</v>
      </c>
      <c r="G51" s="15"/>
      <c r="H51" s="30">
        <f>H52</f>
        <v>18</v>
      </c>
      <c r="I51" s="27">
        <f t="shared" si="2"/>
        <v>19.332</v>
      </c>
      <c r="J51" s="27">
        <f t="shared" si="3"/>
        <v>20.530584</v>
      </c>
    </row>
    <row r="52" spans="1:10" ht="31.5" hidden="1">
      <c r="A52" s="32"/>
      <c r="B52" s="13" t="s">
        <v>30</v>
      </c>
      <c r="C52" s="29">
        <v>951</v>
      </c>
      <c r="D52" s="15" t="s">
        <v>63</v>
      </c>
      <c r="E52" s="15" t="s">
        <v>36</v>
      </c>
      <c r="F52" s="15" t="s">
        <v>92</v>
      </c>
      <c r="G52" s="15" t="s">
        <v>76</v>
      </c>
      <c r="H52" s="30">
        <v>18</v>
      </c>
      <c r="I52" s="27">
        <f t="shared" si="2"/>
        <v>19.332</v>
      </c>
      <c r="J52" s="27">
        <f t="shared" si="3"/>
        <v>20.530584</v>
      </c>
    </row>
    <row r="53" spans="1:10" ht="15.75" hidden="1">
      <c r="A53" s="32"/>
      <c r="B53" s="48" t="s">
        <v>48</v>
      </c>
      <c r="C53" s="21">
        <v>951</v>
      </c>
      <c r="D53" s="15" t="s">
        <v>49</v>
      </c>
      <c r="E53" s="15" t="s">
        <v>23</v>
      </c>
      <c r="F53" s="15" t="s">
        <v>23</v>
      </c>
      <c r="G53" s="16" t="s">
        <v>23</v>
      </c>
      <c r="H53" s="30">
        <f>H54+H61</f>
        <v>3366</v>
      </c>
      <c r="I53" s="27">
        <f t="shared" si="2"/>
        <v>3615.0840000000003</v>
      </c>
      <c r="J53" s="27">
        <f t="shared" si="3"/>
        <v>3839.2192080000004</v>
      </c>
    </row>
    <row r="54" spans="1:10" ht="15.75" hidden="1">
      <c r="A54" s="32"/>
      <c r="B54" s="20" t="s">
        <v>52</v>
      </c>
      <c r="C54" s="23">
        <v>951</v>
      </c>
      <c r="D54" s="49" t="s">
        <v>49</v>
      </c>
      <c r="E54" s="49" t="s">
        <v>25</v>
      </c>
      <c r="F54" s="49"/>
      <c r="G54" s="50"/>
      <c r="H54" s="51">
        <f>H55+H58</f>
        <v>2006.6000000000001</v>
      </c>
      <c r="I54" s="27">
        <f t="shared" si="2"/>
        <v>2155.0884</v>
      </c>
      <c r="J54" s="27">
        <f t="shared" si="3"/>
        <v>2288.7038808</v>
      </c>
    </row>
    <row r="55" spans="1:10" ht="15.75" hidden="1">
      <c r="A55" s="32"/>
      <c r="B55" s="13" t="s">
        <v>53</v>
      </c>
      <c r="C55" s="21">
        <v>951</v>
      </c>
      <c r="D55" s="15" t="s">
        <v>49</v>
      </c>
      <c r="E55" s="15" t="s">
        <v>25</v>
      </c>
      <c r="F55" s="15" t="s">
        <v>54</v>
      </c>
      <c r="G55" s="16"/>
      <c r="H55" s="30">
        <f>H56</f>
        <v>18.2</v>
      </c>
      <c r="I55" s="27">
        <f t="shared" si="2"/>
        <v>19.5468</v>
      </c>
      <c r="J55" s="27">
        <f t="shared" si="3"/>
        <v>20.758701600000002</v>
      </c>
    </row>
    <row r="56" spans="1:10" ht="31.5" hidden="1">
      <c r="A56" s="32"/>
      <c r="B56" s="13" t="s">
        <v>55</v>
      </c>
      <c r="C56" s="21">
        <v>951</v>
      </c>
      <c r="D56" s="15" t="s">
        <v>49</v>
      </c>
      <c r="E56" s="15" t="s">
        <v>25</v>
      </c>
      <c r="F56" s="15" t="s">
        <v>56</v>
      </c>
      <c r="G56" s="16"/>
      <c r="H56" s="30">
        <f>H57</f>
        <v>18.2</v>
      </c>
      <c r="I56" s="27">
        <f t="shared" si="2"/>
        <v>19.5468</v>
      </c>
      <c r="J56" s="27">
        <f t="shared" si="3"/>
        <v>20.758701600000002</v>
      </c>
    </row>
    <row r="57" spans="1:10" ht="31.5" hidden="1">
      <c r="A57" s="32"/>
      <c r="B57" s="13" t="s">
        <v>30</v>
      </c>
      <c r="C57" s="21">
        <v>951</v>
      </c>
      <c r="D57" s="15" t="s">
        <v>49</v>
      </c>
      <c r="E57" s="15" t="s">
        <v>25</v>
      </c>
      <c r="F57" s="15" t="s">
        <v>56</v>
      </c>
      <c r="G57" s="16" t="s">
        <v>76</v>
      </c>
      <c r="H57" s="30">
        <f>18.2</f>
        <v>18.2</v>
      </c>
      <c r="I57" s="27">
        <f t="shared" si="2"/>
        <v>19.5468</v>
      </c>
      <c r="J57" s="27">
        <f t="shared" si="3"/>
        <v>20.758701600000002</v>
      </c>
    </row>
    <row r="58" spans="1:10" ht="15.75" hidden="1">
      <c r="A58" s="32"/>
      <c r="B58" s="17" t="s">
        <v>57</v>
      </c>
      <c r="C58" s="21">
        <v>951</v>
      </c>
      <c r="D58" s="22" t="s">
        <v>59</v>
      </c>
      <c r="E58" s="22" t="s">
        <v>42</v>
      </c>
      <c r="F58" s="22">
        <v>5220000</v>
      </c>
      <c r="G58" s="16"/>
      <c r="H58" s="30">
        <f>H59</f>
        <v>1988.4</v>
      </c>
      <c r="I58" s="27">
        <f t="shared" si="2"/>
        <v>2135.5416</v>
      </c>
      <c r="J58" s="27">
        <f t="shared" si="3"/>
        <v>2267.9451792</v>
      </c>
    </row>
    <row r="59" spans="1:10" ht="63" hidden="1">
      <c r="A59" s="32"/>
      <c r="B59" s="13" t="s">
        <v>93</v>
      </c>
      <c r="C59" s="21">
        <v>951</v>
      </c>
      <c r="D59" s="22" t="s">
        <v>59</v>
      </c>
      <c r="E59" s="22" t="s">
        <v>42</v>
      </c>
      <c r="F59" s="22">
        <v>5221500</v>
      </c>
      <c r="G59" s="16"/>
      <c r="H59" s="30">
        <f>H60</f>
        <v>1988.4</v>
      </c>
      <c r="I59" s="27">
        <f t="shared" si="2"/>
        <v>2135.5416</v>
      </c>
      <c r="J59" s="27">
        <f t="shared" si="3"/>
        <v>2267.9451792</v>
      </c>
    </row>
    <row r="60" spans="1:10" ht="15.75" hidden="1">
      <c r="A60" s="32"/>
      <c r="B60" s="13" t="s">
        <v>60</v>
      </c>
      <c r="C60" s="21">
        <v>951</v>
      </c>
      <c r="D60" s="22" t="s">
        <v>59</v>
      </c>
      <c r="E60" s="22" t="s">
        <v>42</v>
      </c>
      <c r="F60" s="22">
        <v>5221500</v>
      </c>
      <c r="G60" s="16" t="s">
        <v>61</v>
      </c>
      <c r="H60" s="30">
        <f>1712+238+38.4</f>
        <v>1988.4</v>
      </c>
      <c r="I60" s="27">
        <f t="shared" si="2"/>
        <v>2135.5416</v>
      </c>
      <c r="J60" s="27">
        <f t="shared" si="3"/>
        <v>2267.9451792</v>
      </c>
    </row>
    <row r="61" spans="1:10" ht="15.75" hidden="1">
      <c r="A61" s="32"/>
      <c r="B61" s="13" t="s">
        <v>58</v>
      </c>
      <c r="C61" s="21">
        <v>951</v>
      </c>
      <c r="D61" s="22" t="s">
        <v>59</v>
      </c>
      <c r="E61" s="22" t="s">
        <v>44</v>
      </c>
      <c r="F61" s="22" t="s">
        <v>23</v>
      </c>
      <c r="G61" s="22" t="s">
        <v>23</v>
      </c>
      <c r="H61" s="30">
        <f>H62+H71</f>
        <v>1359.4</v>
      </c>
      <c r="I61" s="27">
        <f t="shared" si="2"/>
        <v>1459.9956000000002</v>
      </c>
      <c r="J61" s="27">
        <f t="shared" si="3"/>
        <v>1550.5153272000002</v>
      </c>
    </row>
    <row r="62" spans="1:10" ht="15.75" hidden="1">
      <c r="A62" s="32"/>
      <c r="B62" s="13" t="s">
        <v>58</v>
      </c>
      <c r="C62" s="21">
        <v>951</v>
      </c>
      <c r="D62" s="22" t="s">
        <v>59</v>
      </c>
      <c r="E62" s="22" t="s">
        <v>44</v>
      </c>
      <c r="F62" s="22">
        <v>6000000</v>
      </c>
      <c r="G62" s="22"/>
      <c r="H62" s="52">
        <f>H63</f>
        <v>753.9</v>
      </c>
      <c r="I62" s="27">
        <f t="shared" si="2"/>
        <v>809.6886000000001</v>
      </c>
      <c r="J62" s="27">
        <f t="shared" si="3"/>
        <v>859.8892932000001</v>
      </c>
    </row>
    <row r="63" spans="1:10" ht="15.75" hidden="1">
      <c r="A63" s="32"/>
      <c r="B63" s="13" t="s">
        <v>62</v>
      </c>
      <c r="C63" s="21">
        <v>951</v>
      </c>
      <c r="D63" s="22" t="s">
        <v>59</v>
      </c>
      <c r="E63" s="15" t="s">
        <v>63</v>
      </c>
      <c r="F63" s="22">
        <v>6000100</v>
      </c>
      <c r="G63" s="22"/>
      <c r="H63" s="30">
        <f>H70</f>
        <v>753.9</v>
      </c>
      <c r="I63" s="27">
        <f t="shared" si="2"/>
        <v>809.6886000000001</v>
      </c>
      <c r="J63" s="27">
        <f t="shared" si="3"/>
        <v>859.8892932000001</v>
      </c>
    </row>
    <row r="64" spans="1:10" ht="15.75">
      <c r="A64" s="32"/>
      <c r="B64" s="67" t="s">
        <v>145</v>
      </c>
      <c r="C64" s="16" t="s">
        <v>119</v>
      </c>
      <c r="D64" s="15" t="s">
        <v>32</v>
      </c>
      <c r="E64" s="15"/>
      <c r="F64" s="15"/>
      <c r="G64" s="15"/>
      <c r="H64" s="30">
        <f aca="true" t="shared" si="4" ref="H64:I68">H65</f>
        <v>1062.7</v>
      </c>
      <c r="I64" s="27">
        <f t="shared" si="4"/>
        <v>1131.7755</v>
      </c>
      <c r="J64" s="27">
        <f aca="true" t="shared" si="5" ref="J64:J69">I64*1.06</f>
        <v>1199.68203</v>
      </c>
    </row>
    <row r="65" spans="1:10" ht="31.5">
      <c r="A65" s="32"/>
      <c r="B65" s="55" t="s">
        <v>144</v>
      </c>
      <c r="C65" s="16" t="s">
        <v>119</v>
      </c>
      <c r="D65" s="15" t="s">
        <v>32</v>
      </c>
      <c r="E65" s="15" t="s">
        <v>147</v>
      </c>
      <c r="F65" s="15"/>
      <c r="G65" s="15"/>
      <c r="H65" s="30">
        <f t="shared" si="4"/>
        <v>1062.7</v>
      </c>
      <c r="I65" s="27">
        <f t="shared" si="4"/>
        <v>1131.7755</v>
      </c>
      <c r="J65" s="27">
        <f t="shared" si="5"/>
        <v>1199.68203</v>
      </c>
    </row>
    <row r="66" spans="1:10" ht="15.75">
      <c r="A66" s="32"/>
      <c r="B66" s="67" t="s">
        <v>50</v>
      </c>
      <c r="C66" s="16" t="s">
        <v>119</v>
      </c>
      <c r="D66" s="15" t="s">
        <v>32</v>
      </c>
      <c r="E66" s="15" t="s">
        <v>147</v>
      </c>
      <c r="F66" s="15" t="s">
        <v>148</v>
      </c>
      <c r="G66" s="15"/>
      <c r="H66" s="30">
        <f t="shared" si="4"/>
        <v>1062.7</v>
      </c>
      <c r="I66" s="27">
        <f t="shared" si="4"/>
        <v>1131.7755</v>
      </c>
      <c r="J66" s="27">
        <f t="shared" si="5"/>
        <v>1199.68203</v>
      </c>
    </row>
    <row r="67" spans="1:10" ht="94.5">
      <c r="A67" s="32"/>
      <c r="B67" s="55" t="s">
        <v>146</v>
      </c>
      <c r="C67" s="16" t="s">
        <v>119</v>
      </c>
      <c r="D67" s="15" t="s">
        <v>32</v>
      </c>
      <c r="E67" s="15" t="s">
        <v>147</v>
      </c>
      <c r="F67" s="15" t="s">
        <v>149</v>
      </c>
      <c r="G67" s="15"/>
      <c r="H67" s="30">
        <f t="shared" si="4"/>
        <v>1062.7</v>
      </c>
      <c r="I67" s="27">
        <f t="shared" si="4"/>
        <v>1131.7755</v>
      </c>
      <c r="J67" s="27">
        <f t="shared" si="5"/>
        <v>1199.68203</v>
      </c>
    </row>
    <row r="68" spans="1:10" ht="78.75">
      <c r="A68" s="32"/>
      <c r="B68" s="59" t="s">
        <v>113</v>
      </c>
      <c r="C68" s="16" t="s">
        <v>119</v>
      </c>
      <c r="D68" s="15" t="s">
        <v>32</v>
      </c>
      <c r="E68" s="15" t="s">
        <v>147</v>
      </c>
      <c r="F68" s="15" t="s">
        <v>150</v>
      </c>
      <c r="G68" s="15"/>
      <c r="H68" s="30">
        <f t="shared" si="4"/>
        <v>1062.7</v>
      </c>
      <c r="I68" s="27">
        <f t="shared" si="4"/>
        <v>1131.7755</v>
      </c>
      <c r="J68" s="27">
        <f t="shared" si="5"/>
        <v>1199.68203</v>
      </c>
    </row>
    <row r="69" spans="1:10" ht="15.75">
      <c r="A69" s="32"/>
      <c r="B69" s="70" t="s">
        <v>69</v>
      </c>
      <c r="C69" s="16" t="s">
        <v>119</v>
      </c>
      <c r="D69" s="15" t="s">
        <v>32</v>
      </c>
      <c r="E69" s="15" t="s">
        <v>147</v>
      </c>
      <c r="F69" s="15" t="s">
        <v>150</v>
      </c>
      <c r="G69" s="15" t="s">
        <v>72</v>
      </c>
      <c r="H69" s="30">
        <v>1062.7</v>
      </c>
      <c r="I69" s="27">
        <f>H69*1.065</f>
        <v>1131.7755</v>
      </c>
      <c r="J69" s="27">
        <v>1199.8</v>
      </c>
    </row>
    <row r="70" spans="1:10" ht="15.75">
      <c r="A70" s="32"/>
      <c r="B70" s="13" t="s">
        <v>112</v>
      </c>
      <c r="C70" s="21">
        <v>951</v>
      </c>
      <c r="D70" s="22" t="s">
        <v>59</v>
      </c>
      <c r="E70" s="15"/>
      <c r="F70" s="22"/>
      <c r="G70" s="22"/>
      <c r="H70" s="30">
        <f>H77+H81</f>
        <v>753.9</v>
      </c>
      <c r="I70" s="27">
        <f>I77+I81</f>
        <v>802.9034999999999</v>
      </c>
      <c r="J70" s="27">
        <f>J77+J81</f>
        <v>851.0442</v>
      </c>
    </row>
    <row r="71" spans="1:10" ht="15.75" hidden="1">
      <c r="A71" s="32"/>
      <c r="B71" s="17" t="s">
        <v>89</v>
      </c>
      <c r="C71" s="21">
        <v>951</v>
      </c>
      <c r="D71" s="22" t="s">
        <v>59</v>
      </c>
      <c r="E71" s="22" t="s">
        <v>44</v>
      </c>
      <c r="F71" s="25">
        <v>7950000</v>
      </c>
      <c r="G71" s="22"/>
      <c r="H71" s="30">
        <f>H72+H74+H79</f>
        <v>605.5</v>
      </c>
      <c r="I71" s="27">
        <f aca="true" t="shared" si="6" ref="I70:I76">H71*1.074</f>
        <v>650.307</v>
      </c>
      <c r="J71" s="27">
        <f aca="true" t="shared" si="7" ref="J70:J76">I71*1.062</f>
        <v>690.626034</v>
      </c>
    </row>
    <row r="72" spans="1:10" ht="63" hidden="1">
      <c r="A72" s="32"/>
      <c r="B72" s="13" t="s">
        <v>94</v>
      </c>
      <c r="C72" s="24">
        <v>951</v>
      </c>
      <c r="D72" s="22" t="s">
        <v>59</v>
      </c>
      <c r="E72" s="22" t="s">
        <v>44</v>
      </c>
      <c r="F72" s="25">
        <v>7950100</v>
      </c>
      <c r="G72" s="22"/>
      <c r="H72" s="30">
        <f>H73</f>
        <v>98.2</v>
      </c>
      <c r="I72" s="27">
        <f t="shared" si="6"/>
        <v>105.4668</v>
      </c>
      <c r="J72" s="27">
        <f t="shared" si="7"/>
        <v>112.00574160000001</v>
      </c>
    </row>
    <row r="73" spans="1:10" ht="31.5" hidden="1">
      <c r="A73" s="32"/>
      <c r="B73" s="13" t="s">
        <v>30</v>
      </c>
      <c r="C73" s="21">
        <v>951</v>
      </c>
      <c r="D73" s="22" t="s">
        <v>59</v>
      </c>
      <c r="E73" s="22" t="s">
        <v>44</v>
      </c>
      <c r="F73" s="25">
        <v>7950100</v>
      </c>
      <c r="G73" s="22">
        <v>550</v>
      </c>
      <c r="H73" s="30">
        <v>98.2</v>
      </c>
      <c r="I73" s="27">
        <f t="shared" si="6"/>
        <v>105.4668</v>
      </c>
      <c r="J73" s="27">
        <f t="shared" si="7"/>
        <v>112.00574160000001</v>
      </c>
    </row>
    <row r="74" spans="1:10" ht="63" hidden="1">
      <c r="A74" s="32"/>
      <c r="B74" s="13" t="s">
        <v>95</v>
      </c>
      <c r="C74" s="21">
        <v>951</v>
      </c>
      <c r="D74" s="22" t="s">
        <v>59</v>
      </c>
      <c r="E74" s="22" t="s">
        <v>44</v>
      </c>
      <c r="F74" s="25">
        <v>7950400</v>
      </c>
      <c r="G74" s="22"/>
      <c r="H74" s="30">
        <f>H75+H77</f>
        <v>471.4</v>
      </c>
      <c r="I74" s="27">
        <f t="shared" si="6"/>
        <v>506.2836</v>
      </c>
      <c r="J74" s="27">
        <f t="shared" si="7"/>
        <v>537.6731832</v>
      </c>
    </row>
    <row r="75" spans="1:10" ht="31.5" hidden="1">
      <c r="A75" s="32"/>
      <c r="B75" s="13" t="s">
        <v>96</v>
      </c>
      <c r="C75" s="21">
        <v>951</v>
      </c>
      <c r="D75" s="22" t="s">
        <v>59</v>
      </c>
      <c r="E75" s="22" t="s">
        <v>44</v>
      </c>
      <c r="F75" s="25">
        <v>7950401</v>
      </c>
      <c r="G75" s="22"/>
      <c r="H75" s="30">
        <f>H76</f>
        <v>15.5</v>
      </c>
      <c r="I75" s="27">
        <f t="shared" si="6"/>
        <v>16.647000000000002</v>
      </c>
      <c r="J75" s="27">
        <f t="shared" si="7"/>
        <v>17.679114000000002</v>
      </c>
    </row>
    <row r="76" spans="1:10" ht="31.5" hidden="1">
      <c r="A76" s="32"/>
      <c r="B76" s="13" t="s">
        <v>30</v>
      </c>
      <c r="C76" s="21">
        <v>951</v>
      </c>
      <c r="D76" s="22" t="s">
        <v>59</v>
      </c>
      <c r="E76" s="22" t="s">
        <v>44</v>
      </c>
      <c r="F76" s="25">
        <v>7950401</v>
      </c>
      <c r="G76" s="22">
        <v>550</v>
      </c>
      <c r="H76" s="30">
        <f>18.8-3.3</f>
        <v>15.5</v>
      </c>
      <c r="I76" s="27">
        <f t="shared" si="6"/>
        <v>16.647000000000002</v>
      </c>
      <c r="J76" s="27">
        <f t="shared" si="7"/>
        <v>17.679114000000002</v>
      </c>
    </row>
    <row r="77" spans="1:10" ht="15.75">
      <c r="A77" s="32"/>
      <c r="B77" s="13" t="s">
        <v>52</v>
      </c>
      <c r="C77" s="21">
        <v>951</v>
      </c>
      <c r="D77" s="22" t="s">
        <v>59</v>
      </c>
      <c r="E77" s="15" t="s">
        <v>25</v>
      </c>
      <c r="F77" s="25"/>
      <c r="G77" s="22"/>
      <c r="H77" s="30">
        <f>H78+H79</f>
        <v>455.9</v>
      </c>
      <c r="I77" s="27">
        <f>I78+I79</f>
        <v>485.53349999999995</v>
      </c>
      <c r="J77" s="27">
        <f>J78+J79</f>
        <v>514.7379999999999</v>
      </c>
    </row>
    <row r="78" spans="1:10" ht="71.25" customHeight="1">
      <c r="A78" s="32"/>
      <c r="B78" s="59" t="s">
        <v>113</v>
      </c>
      <c r="C78" s="21">
        <v>951</v>
      </c>
      <c r="D78" s="22" t="s">
        <v>59</v>
      </c>
      <c r="E78" s="15" t="s">
        <v>25</v>
      </c>
      <c r="F78" s="25">
        <v>5210102</v>
      </c>
      <c r="G78" s="15" t="s">
        <v>114</v>
      </c>
      <c r="H78" s="30">
        <v>420</v>
      </c>
      <c r="I78" s="27">
        <f>H78*1.065</f>
        <v>447.29999999999995</v>
      </c>
      <c r="J78" s="27">
        <f>I78*1.06</f>
        <v>474.138</v>
      </c>
    </row>
    <row r="79" spans="1:10" ht="63">
      <c r="A79" s="32"/>
      <c r="B79" s="13" t="s">
        <v>115</v>
      </c>
      <c r="C79" s="21">
        <v>951</v>
      </c>
      <c r="D79" s="22" t="s">
        <v>59</v>
      </c>
      <c r="E79" s="15" t="s">
        <v>25</v>
      </c>
      <c r="F79" s="25">
        <v>7955200</v>
      </c>
      <c r="G79" s="22"/>
      <c r="H79" s="30">
        <f>H80</f>
        <v>35.9</v>
      </c>
      <c r="I79" s="27">
        <f>I80</f>
        <v>38.2335</v>
      </c>
      <c r="J79" s="27">
        <f>J80</f>
        <v>40.6</v>
      </c>
    </row>
    <row r="80" spans="1:10" ht="78.75">
      <c r="A80" s="32"/>
      <c r="B80" s="55" t="s">
        <v>116</v>
      </c>
      <c r="C80" s="21">
        <v>951</v>
      </c>
      <c r="D80" s="22" t="s">
        <v>59</v>
      </c>
      <c r="E80" s="15" t="s">
        <v>25</v>
      </c>
      <c r="F80" s="25">
        <v>7955200</v>
      </c>
      <c r="G80" s="22">
        <v>987</v>
      </c>
      <c r="H80" s="30">
        <v>35.9</v>
      </c>
      <c r="I80" s="27">
        <f>H80*1.065</f>
        <v>38.2335</v>
      </c>
      <c r="J80" s="27">
        <v>40.6</v>
      </c>
    </row>
    <row r="81" spans="1:10" ht="15.75">
      <c r="A81" s="32"/>
      <c r="B81" s="59" t="s">
        <v>58</v>
      </c>
      <c r="C81" s="61" t="s">
        <v>119</v>
      </c>
      <c r="D81" s="57" t="s">
        <v>49</v>
      </c>
      <c r="E81" s="57" t="s">
        <v>63</v>
      </c>
      <c r="F81" s="57"/>
      <c r="G81" s="57"/>
      <c r="H81" s="63">
        <f>H82</f>
        <v>298</v>
      </c>
      <c r="I81" s="26">
        <f>I82</f>
        <v>317.37</v>
      </c>
      <c r="J81" s="26">
        <f>J82</f>
        <v>336.30620000000005</v>
      </c>
    </row>
    <row r="82" spans="1:10" ht="31.5">
      <c r="A82" s="32"/>
      <c r="B82" s="55" t="s">
        <v>89</v>
      </c>
      <c r="C82" s="60">
        <v>951</v>
      </c>
      <c r="D82" s="57" t="s">
        <v>49</v>
      </c>
      <c r="E82" s="57" t="s">
        <v>63</v>
      </c>
      <c r="F82" s="57" t="s">
        <v>90</v>
      </c>
      <c r="G82" s="57"/>
      <c r="H82" s="63">
        <f>H83+H86</f>
        <v>298</v>
      </c>
      <c r="I82" s="26">
        <f>I83+I86</f>
        <v>317.37</v>
      </c>
      <c r="J82" s="26">
        <f>J83+J86</f>
        <v>336.30620000000005</v>
      </c>
    </row>
    <row r="83" spans="1:10" ht="63">
      <c r="A83" s="32"/>
      <c r="B83" s="55" t="s">
        <v>117</v>
      </c>
      <c r="C83" s="62">
        <v>951</v>
      </c>
      <c r="D83" s="56" t="s">
        <v>49</v>
      </c>
      <c r="E83" s="56" t="s">
        <v>63</v>
      </c>
      <c r="F83" s="56" t="s">
        <v>120</v>
      </c>
      <c r="G83" s="56"/>
      <c r="H83" s="58">
        <f>H84+H85</f>
        <v>268</v>
      </c>
      <c r="I83" s="27">
        <f>I84+I85</f>
        <v>285.32</v>
      </c>
      <c r="J83" s="27">
        <f>J84+J85</f>
        <v>302.4392</v>
      </c>
    </row>
    <row r="84" spans="1:10" ht="63">
      <c r="A84" s="32"/>
      <c r="B84" s="55" t="s">
        <v>118</v>
      </c>
      <c r="C84" s="62"/>
      <c r="D84" s="56" t="s">
        <v>49</v>
      </c>
      <c r="E84" s="56" t="s">
        <v>63</v>
      </c>
      <c r="F84" s="56" t="s">
        <v>120</v>
      </c>
      <c r="G84" s="56" t="s">
        <v>121</v>
      </c>
      <c r="H84" s="58">
        <v>40</v>
      </c>
      <c r="I84" s="27">
        <v>42.5</v>
      </c>
      <c r="J84" s="27">
        <f>I84*1.06</f>
        <v>45.050000000000004</v>
      </c>
    </row>
    <row r="85" spans="1:10" ht="15.75">
      <c r="A85" s="32"/>
      <c r="B85" s="55" t="s">
        <v>62</v>
      </c>
      <c r="C85" s="62">
        <v>951</v>
      </c>
      <c r="D85" s="56" t="s">
        <v>49</v>
      </c>
      <c r="E85" s="56" t="s">
        <v>63</v>
      </c>
      <c r="F85" s="56" t="s">
        <v>120</v>
      </c>
      <c r="G85" s="56" t="s">
        <v>122</v>
      </c>
      <c r="H85" s="58">
        <v>228</v>
      </c>
      <c r="I85" s="27">
        <f>H85*1.065</f>
        <v>242.82</v>
      </c>
      <c r="J85" s="27">
        <f>I85*1.06</f>
        <v>257.3892</v>
      </c>
    </row>
    <row r="86" spans="1:10" ht="63">
      <c r="A86" s="32"/>
      <c r="B86" s="64" t="s">
        <v>131</v>
      </c>
      <c r="C86" s="57" t="s">
        <v>119</v>
      </c>
      <c r="D86" s="57" t="s">
        <v>49</v>
      </c>
      <c r="E86" s="57" t="s">
        <v>63</v>
      </c>
      <c r="F86" s="57" t="s">
        <v>135</v>
      </c>
      <c r="G86" s="57"/>
      <c r="H86" s="63">
        <v>30</v>
      </c>
      <c r="I86" s="26">
        <f>I87+I88+I89</f>
        <v>32.05</v>
      </c>
      <c r="J86" s="26">
        <f>J87+J88+J89</f>
        <v>33.867000000000004</v>
      </c>
    </row>
    <row r="87" spans="1:10" ht="15.75">
      <c r="A87" s="32"/>
      <c r="B87" s="65" t="s">
        <v>132</v>
      </c>
      <c r="C87" s="56" t="s">
        <v>119</v>
      </c>
      <c r="D87" s="56" t="s">
        <v>49</v>
      </c>
      <c r="E87" s="56" t="s">
        <v>63</v>
      </c>
      <c r="F87" s="56" t="s">
        <v>135</v>
      </c>
      <c r="G87" s="56" t="s">
        <v>136</v>
      </c>
      <c r="H87" s="58">
        <v>10</v>
      </c>
      <c r="I87" s="27">
        <v>10.7</v>
      </c>
      <c r="J87" s="27">
        <f>J88</f>
        <v>11.289000000000001</v>
      </c>
    </row>
    <row r="88" spans="1:10" ht="15.75">
      <c r="A88" s="32"/>
      <c r="B88" s="65" t="s">
        <v>133</v>
      </c>
      <c r="C88" s="56" t="s">
        <v>119</v>
      </c>
      <c r="D88" s="56" t="s">
        <v>49</v>
      </c>
      <c r="E88" s="56" t="s">
        <v>63</v>
      </c>
      <c r="F88" s="56" t="s">
        <v>135</v>
      </c>
      <c r="G88" s="56" t="s">
        <v>137</v>
      </c>
      <c r="H88" s="58">
        <v>10</v>
      </c>
      <c r="I88" s="27">
        <v>10.7</v>
      </c>
      <c r="J88" s="27">
        <f>J89</f>
        <v>11.289000000000001</v>
      </c>
    </row>
    <row r="89" spans="1:10" ht="31.5">
      <c r="A89" s="32"/>
      <c r="B89" s="65" t="s">
        <v>134</v>
      </c>
      <c r="C89" s="56" t="s">
        <v>119</v>
      </c>
      <c r="D89" s="56" t="s">
        <v>49</v>
      </c>
      <c r="E89" s="56" t="s">
        <v>63</v>
      </c>
      <c r="F89" s="56" t="s">
        <v>135</v>
      </c>
      <c r="G89" s="56" t="s">
        <v>138</v>
      </c>
      <c r="H89" s="58">
        <v>10</v>
      </c>
      <c r="I89" s="27">
        <v>10.65</v>
      </c>
      <c r="J89" s="27">
        <f>I89*1.06</f>
        <v>11.289000000000001</v>
      </c>
    </row>
    <row r="90" spans="1:10" ht="15.75">
      <c r="A90" s="32"/>
      <c r="B90" s="13" t="s">
        <v>97</v>
      </c>
      <c r="C90" s="60">
        <v>951</v>
      </c>
      <c r="D90" s="61" t="s">
        <v>64</v>
      </c>
      <c r="E90" s="61" t="s">
        <v>23</v>
      </c>
      <c r="F90" s="61" t="s">
        <v>23</v>
      </c>
      <c r="G90" s="61" t="s">
        <v>23</v>
      </c>
      <c r="H90" s="63">
        <f>H91</f>
        <v>1397.0000000000002</v>
      </c>
      <c r="I90" s="26">
        <f>I91</f>
        <v>1487.7365</v>
      </c>
      <c r="J90" s="26">
        <f>J91</f>
        <v>1577.14163</v>
      </c>
    </row>
    <row r="91" spans="1:10" ht="15.75">
      <c r="A91" s="32"/>
      <c r="B91" s="13" t="s">
        <v>65</v>
      </c>
      <c r="C91" s="60">
        <v>951</v>
      </c>
      <c r="D91" s="61" t="s">
        <v>64</v>
      </c>
      <c r="E91" s="61" t="s">
        <v>24</v>
      </c>
      <c r="F91" s="61" t="s">
        <v>23</v>
      </c>
      <c r="G91" s="61" t="s">
        <v>23</v>
      </c>
      <c r="H91" s="63">
        <f>H95+H92</f>
        <v>1397.0000000000002</v>
      </c>
      <c r="I91" s="26">
        <f>I95+I92</f>
        <v>1487.7365</v>
      </c>
      <c r="J91" s="26">
        <f>J95+J92</f>
        <v>1577.14163</v>
      </c>
    </row>
    <row r="92" spans="1:10" ht="63">
      <c r="A92" s="32"/>
      <c r="B92" s="55" t="s">
        <v>139</v>
      </c>
      <c r="C92" s="56" t="s">
        <v>119</v>
      </c>
      <c r="D92" s="56" t="s">
        <v>66</v>
      </c>
      <c r="E92" s="56" t="s">
        <v>24</v>
      </c>
      <c r="F92" s="56" t="s">
        <v>141</v>
      </c>
      <c r="G92" s="56"/>
      <c r="H92" s="58">
        <v>26.7</v>
      </c>
      <c r="I92" s="27">
        <f>I93+I94</f>
        <v>28.435499999999998</v>
      </c>
      <c r="J92" s="27">
        <f>J93+J94</f>
        <v>30.14163</v>
      </c>
    </row>
    <row r="93" spans="1:10" ht="47.25">
      <c r="A93" s="32"/>
      <c r="B93" s="55" t="s">
        <v>140</v>
      </c>
      <c r="C93" s="56" t="s">
        <v>119</v>
      </c>
      <c r="D93" s="56" t="s">
        <v>66</v>
      </c>
      <c r="E93" s="56" t="s">
        <v>24</v>
      </c>
      <c r="F93" s="56" t="s">
        <v>141</v>
      </c>
      <c r="G93" s="56" t="s">
        <v>142</v>
      </c>
      <c r="H93" s="58">
        <v>15.1</v>
      </c>
      <c r="I93" s="27">
        <f>H93*1.065</f>
        <v>16.0815</v>
      </c>
      <c r="J93" s="27">
        <f>I93*1.06</f>
        <v>17.04639</v>
      </c>
    </row>
    <row r="94" spans="1:10" ht="15.75">
      <c r="A94" s="32"/>
      <c r="B94" s="66"/>
      <c r="C94" s="56" t="s">
        <v>119</v>
      </c>
      <c r="D94" s="56" t="s">
        <v>66</v>
      </c>
      <c r="E94" s="56" t="s">
        <v>24</v>
      </c>
      <c r="F94" s="56" t="s">
        <v>141</v>
      </c>
      <c r="G94" s="56" t="s">
        <v>143</v>
      </c>
      <c r="H94" s="58">
        <v>11.6</v>
      </c>
      <c r="I94" s="27">
        <f>H94*1.065</f>
        <v>12.354</v>
      </c>
      <c r="J94" s="27">
        <f>I94*1.06</f>
        <v>13.09524</v>
      </c>
    </row>
    <row r="95" spans="1:10" ht="31.5">
      <c r="A95" s="32"/>
      <c r="B95" s="55" t="s">
        <v>89</v>
      </c>
      <c r="C95" s="68">
        <v>951</v>
      </c>
      <c r="D95" s="57" t="s">
        <v>66</v>
      </c>
      <c r="E95" s="57" t="s">
        <v>24</v>
      </c>
      <c r="F95" s="57" t="s">
        <v>90</v>
      </c>
      <c r="G95" s="57"/>
      <c r="H95" s="63">
        <f>H96</f>
        <v>1370.3000000000002</v>
      </c>
      <c r="I95" s="26">
        <f>I96</f>
        <v>1459.301</v>
      </c>
      <c r="J95" s="26">
        <f>J96</f>
        <v>1547</v>
      </c>
    </row>
    <row r="96" spans="1:10" ht="63">
      <c r="A96" s="32"/>
      <c r="B96" s="55" t="s">
        <v>153</v>
      </c>
      <c r="C96" s="69">
        <v>951</v>
      </c>
      <c r="D96" s="56" t="s">
        <v>66</v>
      </c>
      <c r="E96" s="56" t="s">
        <v>24</v>
      </c>
      <c r="F96" s="56" t="s">
        <v>123</v>
      </c>
      <c r="G96" s="56"/>
      <c r="H96" s="58">
        <f>H97+H98</f>
        <v>1370.3000000000002</v>
      </c>
      <c r="I96" s="27">
        <f>I97+I98</f>
        <v>1459.301</v>
      </c>
      <c r="J96" s="27">
        <f>J97+J98</f>
        <v>1547</v>
      </c>
    </row>
    <row r="97" spans="1:10" ht="63">
      <c r="A97" s="32"/>
      <c r="B97" s="55" t="s">
        <v>151</v>
      </c>
      <c r="C97" s="69">
        <v>951</v>
      </c>
      <c r="D97" s="56" t="s">
        <v>66</v>
      </c>
      <c r="E97" s="56" t="s">
        <v>24</v>
      </c>
      <c r="F97" s="56" t="s">
        <v>123</v>
      </c>
      <c r="G97" s="56" t="s">
        <v>124</v>
      </c>
      <c r="H97" s="58">
        <v>1055.4</v>
      </c>
      <c r="I97" s="27">
        <f>H97*1.065</f>
        <v>1124.001</v>
      </c>
      <c r="J97" s="27">
        <v>1191.5</v>
      </c>
    </row>
    <row r="98" spans="1:10" ht="63">
      <c r="A98" s="32"/>
      <c r="B98" s="55" t="s">
        <v>152</v>
      </c>
      <c r="C98" s="69">
        <v>951</v>
      </c>
      <c r="D98" s="56" t="s">
        <v>66</v>
      </c>
      <c r="E98" s="56" t="s">
        <v>24</v>
      </c>
      <c r="F98" s="56" t="s">
        <v>123</v>
      </c>
      <c r="G98" s="56" t="s">
        <v>125</v>
      </c>
      <c r="H98" s="58">
        <v>314.9</v>
      </c>
      <c r="I98" s="27">
        <v>335.3</v>
      </c>
      <c r="J98" s="27">
        <v>355.5</v>
      </c>
    </row>
    <row r="99" spans="1:10" ht="0.75" customHeight="1" hidden="1">
      <c r="A99" s="32"/>
      <c r="B99" s="17" t="s">
        <v>67</v>
      </c>
      <c r="C99" s="24">
        <v>951</v>
      </c>
      <c r="D99" s="15" t="s">
        <v>66</v>
      </c>
      <c r="E99" s="15" t="s">
        <v>24</v>
      </c>
      <c r="F99" s="31" t="s">
        <v>98</v>
      </c>
      <c r="G99" s="16" t="s">
        <v>68</v>
      </c>
      <c r="H99" s="45">
        <v>364.9</v>
      </c>
      <c r="I99" s="27">
        <f aca="true" t="shared" si="8" ref="I99:I104">H99*1.099</f>
        <v>401.02509999999995</v>
      </c>
      <c r="J99" s="27">
        <f aca="true" t="shared" si="9" ref="J99:J104">I99*1.082</f>
        <v>433.9091582</v>
      </c>
    </row>
    <row r="100" spans="1:10" ht="15.75" hidden="1">
      <c r="A100" s="32"/>
      <c r="B100" s="13" t="s">
        <v>99</v>
      </c>
      <c r="C100" s="24">
        <v>951</v>
      </c>
      <c r="D100" s="15" t="s">
        <v>70</v>
      </c>
      <c r="E100" s="15" t="s">
        <v>23</v>
      </c>
      <c r="F100" s="15" t="s">
        <v>23</v>
      </c>
      <c r="G100" s="16" t="s">
        <v>23</v>
      </c>
      <c r="H100" s="30">
        <f>H101</f>
        <v>79.6</v>
      </c>
      <c r="I100" s="27">
        <f t="shared" si="8"/>
        <v>87.48039999999999</v>
      </c>
      <c r="J100" s="27">
        <f t="shared" si="9"/>
        <v>94.65379279999999</v>
      </c>
    </row>
    <row r="101" spans="1:10" ht="31.5" hidden="1">
      <c r="A101" s="32"/>
      <c r="B101" s="13" t="s">
        <v>100</v>
      </c>
      <c r="C101" s="21">
        <v>951</v>
      </c>
      <c r="D101" s="15" t="s">
        <v>70</v>
      </c>
      <c r="E101" s="15" t="s">
        <v>49</v>
      </c>
      <c r="F101" s="15"/>
      <c r="G101" s="16"/>
      <c r="H101" s="30">
        <f>H102</f>
        <v>79.6</v>
      </c>
      <c r="I101" s="27">
        <f t="shared" si="8"/>
        <v>87.48039999999999</v>
      </c>
      <c r="J101" s="27">
        <f t="shared" si="9"/>
        <v>94.65379279999999</v>
      </c>
    </row>
    <row r="102" spans="1:10" ht="15.75" hidden="1">
      <c r="A102" s="32"/>
      <c r="B102" s="17" t="s">
        <v>89</v>
      </c>
      <c r="C102" s="21">
        <v>951</v>
      </c>
      <c r="D102" s="15" t="s">
        <v>70</v>
      </c>
      <c r="E102" s="15" t="s">
        <v>49</v>
      </c>
      <c r="F102" s="15" t="s">
        <v>90</v>
      </c>
      <c r="G102" s="16"/>
      <c r="H102" s="30">
        <f>H103</f>
        <v>79.6</v>
      </c>
      <c r="I102" s="27">
        <f t="shared" si="8"/>
        <v>87.48039999999999</v>
      </c>
      <c r="J102" s="27">
        <f t="shared" si="9"/>
        <v>94.65379279999999</v>
      </c>
    </row>
    <row r="103" spans="1:10" ht="63" hidden="1">
      <c r="A103" s="32"/>
      <c r="B103" s="18" t="s">
        <v>101</v>
      </c>
      <c r="C103" s="24">
        <v>951</v>
      </c>
      <c r="D103" s="15" t="s">
        <v>70</v>
      </c>
      <c r="E103" s="15" t="s">
        <v>49</v>
      </c>
      <c r="F103" s="15" t="s">
        <v>102</v>
      </c>
      <c r="G103" s="16"/>
      <c r="H103" s="30">
        <f>H104</f>
        <v>79.6</v>
      </c>
      <c r="I103" s="27">
        <f t="shared" si="8"/>
        <v>87.48039999999999</v>
      </c>
      <c r="J103" s="27">
        <f t="shared" si="9"/>
        <v>94.65379279999999</v>
      </c>
    </row>
    <row r="104" spans="1:10" ht="31.5" hidden="1">
      <c r="A104" s="32"/>
      <c r="B104" s="18" t="s">
        <v>30</v>
      </c>
      <c r="C104" s="21">
        <v>951</v>
      </c>
      <c r="D104" s="15" t="s">
        <v>70</v>
      </c>
      <c r="E104" s="15" t="s">
        <v>49</v>
      </c>
      <c r="F104" s="15" t="s">
        <v>102</v>
      </c>
      <c r="G104" s="16" t="s">
        <v>76</v>
      </c>
      <c r="H104" s="30">
        <v>79.6</v>
      </c>
      <c r="I104" s="27">
        <f t="shared" si="8"/>
        <v>87.48039999999999</v>
      </c>
      <c r="J104" s="27">
        <f t="shared" si="9"/>
        <v>94.65379279999999</v>
      </c>
    </row>
    <row r="105" spans="1:10" ht="15.75">
      <c r="A105" s="32"/>
      <c r="B105" s="18" t="s">
        <v>73</v>
      </c>
      <c r="C105" s="21"/>
      <c r="D105" s="38"/>
      <c r="E105" s="38"/>
      <c r="F105" s="38"/>
      <c r="G105" s="53"/>
      <c r="H105" s="46">
        <f>H10+H90</f>
        <v>6231.5</v>
      </c>
      <c r="I105" s="26">
        <f>I90+I10</f>
        <v>6752.158</v>
      </c>
      <c r="J105" s="26">
        <f>J90+J10</f>
        <v>7034.764185</v>
      </c>
    </row>
    <row r="106" spans="2:10" ht="12.75">
      <c r="B106" s="19"/>
      <c r="C106" s="19"/>
      <c r="D106" s="19"/>
      <c r="E106" s="19"/>
      <c r="F106" s="19"/>
      <c r="G106" s="19"/>
      <c r="H106" s="19"/>
      <c r="I106" s="28"/>
      <c r="J106" s="28"/>
    </row>
    <row r="107" spans="2:10" ht="12.75">
      <c r="B107" s="19" t="s">
        <v>74</v>
      </c>
      <c r="C107" s="19"/>
      <c r="D107" s="19"/>
      <c r="E107" s="19"/>
      <c r="F107" s="19" t="s">
        <v>126</v>
      </c>
      <c r="G107" s="19"/>
      <c r="H107" s="19"/>
      <c r="I107" s="19"/>
      <c r="J107" s="19"/>
    </row>
    <row r="108" spans="2:10" ht="12.75"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2:10" ht="12.75"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2:10" ht="12.75"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2:10" ht="12.75"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2:10" ht="12.75"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2:10" ht="12.75"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2:10" ht="12.75"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2:10" ht="12.75"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2:10" ht="12.75"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2:10" ht="12.75"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2:10" ht="12.75"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2:10" ht="12.75"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2:10" ht="12.75"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2:10" ht="12.75"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2:10" ht="12.75"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2:10" ht="12.75">
      <c r="B123" s="19"/>
      <c r="C123" s="19"/>
      <c r="D123" s="19"/>
      <c r="E123" s="19"/>
      <c r="F123" s="19"/>
      <c r="G123" s="19"/>
      <c r="H123" s="19"/>
      <c r="I123" s="19"/>
      <c r="J123" s="19"/>
    </row>
    <row r="124" spans="2:10" ht="12.75"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2:10" ht="12.75">
      <c r="B125" s="19"/>
      <c r="C125" s="19"/>
      <c r="D125" s="19"/>
      <c r="E125" s="19"/>
      <c r="F125" s="19"/>
      <c r="G125" s="19"/>
      <c r="H125" s="19"/>
      <c r="I125" s="19"/>
      <c r="J125" s="19"/>
    </row>
    <row r="126" spans="2:10" ht="12.75">
      <c r="B126" s="19"/>
      <c r="C126" s="19"/>
      <c r="D126" s="19"/>
      <c r="E126" s="19"/>
      <c r="F126" s="19"/>
      <c r="G126" s="19"/>
      <c r="H126" s="19"/>
      <c r="I126" s="19"/>
      <c r="J126" s="19"/>
    </row>
    <row r="127" spans="2:10" ht="12.75">
      <c r="B127" s="19"/>
      <c r="C127" s="19"/>
      <c r="D127" s="19"/>
      <c r="E127" s="19"/>
      <c r="F127" s="19"/>
      <c r="G127" s="19"/>
      <c r="H127" s="19"/>
      <c r="I127" s="19"/>
      <c r="J127" s="19"/>
    </row>
    <row r="128" spans="2:10" ht="12.75">
      <c r="B128" s="19"/>
      <c r="C128" s="19"/>
      <c r="D128" s="19"/>
      <c r="E128" s="19"/>
      <c r="F128" s="19"/>
      <c r="G128" s="19"/>
      <c r="H128" s="19"/>
      <c r="I128" s="19"/>
      <c r="J128" s="19"/>
    </row>
    <row r="129" spans="2:10" ht="12.75">
      <c r="B129" s="19"/>
      <c r="C129" s="19"/>
      <c r="D129" s="19"/>
      <c r="E129" s="19"/>
      <c r="F129" s="19"/>
      <c r="G129" s="19"/>
      <c r="H129" s="19"/>
      <c r="I129" s="19"/>
      <c r="J129" s="19"/>
    </row>
    <row r="130" spans="2:10" ht="12.75">
      <c r="B130" s="19"/>
      <c r="C130" s="19"/>
      <c r="D130" s="19"/>
      <c r="E130" s="19"/>
      <c r="F130" s="19"/>
      <c r="G130" s="19"/>
      <c r="H130" s="19"/>
      <c r="I130" s="19"/>
      <c r="J130" s="19"/>
    </row>
    <row r="131" spans="2:10" ht="12.75">
      <c r="B131" s="19"/>
      <c r="C131" s="19"/>
      <c r="D131" s="19"/>
      <c r="E131" s="19"/>
      <c r="F131" s="19"/>
      <c r="G131" s="19"/>
      <c r="H131" s="19"/>
      <c r="I131" s="19"/>
      <c r="J131" s="19"/>
    </row>
    <row r="132" spans="2:10" ht="12.75">
      <c r="B132" s="19"/>
      <c r="C132" s="19"/>
      <c r="D132" s="19"/>
      <c r="E132" s="19"/>
      <c r="F132" s="19"/>
      <c r="G132" s="19"/>
      <c r="H132" s="19"/>
      <c r="I132" s="19"/>
      <c r="J132" s="19"/>
    </row>
    <row r="133" spans="2:10" ht="12.75">
      <c r="B133" s="19"/>
      <c r="C133" s="19"/>
      <c r="D133" s="19"/>
      <c r="E133" s="19"/>
      <c r="F133" s="19"/>
      <c r="G133" s="19"/>
      <c r="H133" s="19"/>
      <c r="I133" s="19"/>
      <c r="J133" s="19"/>
    </row>
    <row r="134" spans="2:10" ht="12.75">
      <c r="B134" s="19"/>
      <c r="C134" s="19"/>
      <c r="D134" s="19"/>
      <c r="E134" s="19"/>
      <c r="F134" s="19"/>
      <c r="G134" s="19"/>
      <c r="H134" s="19"/>
      <c r="I134" s="19"/>
      <c r="J134" s="19"/>
    </row>
    <row r="135" spans="2:10" ht="12.75">
      <c r="B135" s="19"/>
      <c r="C135" s="19"/>
      <c r="D135" s="19"/>
      <c r="E135" s="19"/>
      <c r="F135" s="19"/>
      <c r="G135" s="19"/>
      <c r="H135" s="19"/>
      <c r="I135" s="19"/>
      <c r="J135" s="19"/>
    </row>
    <row r="136" spans="2:10" ht="12.75">
      <c r="B136" s="19"/>
      <c r="C136" s="19"/>
      <c r="D136" s="19"/>
      <c r="E136" s="19"/>
      <c r="F136" s="19"/>
      <c r="G136" s="19"/>
      <c r="H136" s="19"/>
      <c r="I136" s="19"/>
      <c r="J136" s="19"/>
    </row>
    <row r="137" spans="2:10" ht="12.75">
      <c r="B137" s="19"/>
      <c r="C137" s="19"/>
      <c r="D137" s="19"/>
      <c r="E137" s="19"/>
      <c r="F137" s="19"/>
      <c r="G137" s="19"/>
      <c r="H137" s="19"/>
      <c r="I137" s="19"/>
      <c r="J137" s="19"/>
    </row>
    <row r="138" spans="2:10" ht="12.75">
      <c r="B138" s="19"/>
      <c r="C138" s="19"/>
      <c r="D138" s="19"/>
      <c r="E138" s="19"/>
      <c r="F138" s="19"/>
      <c r="G138" s="19"/>
      <c r="H138" s="19"/>
      <c r="I138" s="19"/>
      <c r="J138" s="19"/>
    </row>
    <row r="139" spans="2:10" ht="12.75">
      <c r="B139" s="19"/>
      <c r="C139" s="19"/>
      <c r="D139" s="19"/>
      <c r="E139" s="19"/>
      <c r="F139" s="19"/>
      <c r="G139" s="19"/>
      <c r="H139" s="19"/>
      <c r="I139" s="19"/>
      <c r="J139" s="19"/>
    </row>
    <row r="140" spans="2:10" ht="12.75">
      <c r="B140" s="19"/>
      <c r="C140" s="19"/>
      <c r="D140" s="19"/>
      <c r="E140" s="19"/>
      <c r="F140" s="19"/>
      <c r="G140" s="19"/>
      <c r="H140" s="19"/>
      <c r="I140" s="19"/>
      <c r="J140" s="19"/>
    </row>
    <row r="141" spans="2:10" ht="12.75">
      <c r="B141" s="19"/>
      <c r="C141" s="19"/>
      <c r="D141" s="19"/>
      <c r="E141" s="19"/>
      <c r="F141" s="19"/>
      <c r="G141" s="19"/>
      <c r="H141" s="19"/>
      <c r="I141" s="19"/>
      <c r="J141" s="19"/>
    </row>
    <row r="142" spans="2:10" ht="12.75">
      <c r="B142" s="19"/>
      <c r="C142" s="19"/>
      <c r="D142" s="19"/>
      <c r="E142" s="19"/>
      <c r="F142" s="19"/>
      <c r="G142" s="19"/>
      <c r="H142" s="19"/>
      <c r="I142" s="19"/>
      <c r="J142" s="19"/>
    </row>
    <row r="143" spans="2:10" ht="12.75">
      <c r="B143" s="19"/>
      <c r="C143" s="19"/>
      <c r="D143" s="19"/>
      <c r="E143" s="19"/>
      <c r="F143" s="19"/>
      <c r="G143" s="19"/>
      <c r="H143" s="19"/>
      <c r="I143" s="19"/>
      <c r="J143" s="19"/>
    </row>
    <row r="144" spans="2:10" ht="12.75">
      <c r="B144" s="19"/>
      <c r="C144" s="19"/>
      <c r="D144" s="19"/>
      <c r="E144" s="19"/>
      <c r="F144" s="19"/>
      <c r="G144" s="19"/>
      <c r="H144" s="19"/>
      <c r="I144" s="19"/>
      <c r="J144" s="19"/>
    </row>
    <row r="145" spans="2:10" ht="12.75">
      <c r="B145" s="19"/>
      <c r="C145" s="19"/>
      <c r="D145" s="19"/>
      <c r="E145" s="19"/>
      <c r="F145" s="19"/>
      <c r="G145" s="19"/>
      <c r="H145" s="19"/>
      <c r="I145" s="19"/>
      <c r="J145" s="19"/>
    </row>
    <row r="146" spans="2:10" ht="12.75">
      <c r="B146" s="19"/>
      <c r="C146" s="19"/>
      <c r="D146" s="19"/>
      <c r="E146" s="19"/>
      <c r="F146" s="19"/>
      <c r="G146" s="19"/>
      <c r="H146" s="19"/>
      <c r="I146" s="19"/>
      <c r="J146" s="19"/>
    </row>
    <row r="147" spans="2:10" ht="12.75">
      <c r="B147" s="19"/>
      <c r="C147" s="19"/>
      <c r="D147" s="19"/>
      <c r="E147" s="19"/>
      <c r="F147" s="19"/>
      <c r="G147" s="19"/>
      <c r="H147" s="19"/>
      <c r="I147" s="19"/>
      <c r="J147" s="19"/>
    </row>
    <row r="148" spans="2:10" ht="12.75">
      <c r="B148" s="19"/>
      <c r="C148" s="19"/>
      <c r="D148" s="19"/>
      <c r="E148" s="19"/>
      <c r="F148" s="19"/>
      <c r="G148" s="19"/>
      <c r="H148" s="19"/>
      <c r="I148" s="19"/>
      <c r="J148" s="19"/>
    </row>
    <row r="149" spans="2:10" ht="12.75">
      <c r="B149" s="19"/>
      <c r="C149" s="19"/>
      <c r="D149" s="19"/>
      <c r="E149" s="19"/>
      <c r="F149" s="19"/>
      <c r="G149" s="19"/>
      <c r="H149" s="19"/>
      <c r="I149" s="19"/>
      <c r="J149" s="19"/>
    </row>
    <row r="150" spans="2:10" ht="12.75">
      <c r="B150" s="19"/>
      <c r="C150" s="19"/>
      <c r="D150" s="19"/>
      <c r="E150" s="19"/>
      <c r="F150" s="19"/>
      <c r="G150" s="19"/>
      <c r="H150" s="19"/>
      <c r="I150" s="19"/>
      <c r="J150" s="19"/>
    </row>
    <row r="151" spans="2:10" ht="12.75">
      <c r="B151" s="19"/>
      <c r="C151" s="19"/>
      <c r="D151" s="19"/>
      <c r="E151" s="19"/>
      <c r="F151" s="19"/>
      <c r="G151" s="19"/>
      <c r="H151" s="19"/>
      <c r="I151" s="19"/>
      <c r="J151" s="19"/>
    </row>
    <row r="152" spans="2:10" ht="12.75">
      <c r="B152" s="19"/>
      <c r="C152" s="19"/>
      <c r="D152" s="19"/>
      <c r="E152" s="19"/>
      <c r="F152" s="19"/>
      <c r="G152" s="19"/>
      <c r="H152" s="19"/>
      <c r="I152" s="19"/>
      <c r="J152" s="19"/>
    </row>
    <row r="153" spans="2:10" ht="12.75">
      <c r="B153" s="19"/>
      <c r="C153" s="19"/>
      <c r="D153" s="19"/>
      <c r="E153" s="19"/>
      <c r="F153" s="19"/>
      <c r="G153" s="19"/>
      <c r="H153" s="19"/>
      <c r="I153" s="19"/>
      <c r="J153" s="19"/>
    </row>
    <row r="154" spans="2:10" ht="12.75">
      <c r="B154" s="19"/>
      <c r="C154" s="19"/>
      <c r="D154" s="19"/>
      <c r="E154" s="19"/>
      <c r="F154" s="19"/>
      <c r="G154" s="19"/>
      <c r="H154" s="19"/>
      <c r="I154" s="19"/>
      <c r="J154" s="19"/>
    </row>
    <row r="155" spans="2:10" ht="12.75">
      <c r="B155" s="19"/>
      <c r="C155" s="19"/>
      <c r="D155" s="19"/>
      <c r="E155" s="19"/>
      <c r="F155" s="19"/>
      <c r="G155" s="19"/>
      <c r="H155" s="19"/>
      <c r="I155" s="19"/>
      <c r="J155" s="19"/>
    </row>
    <row r="156" spans="2:10" ht="12.75">
      <c r="B156" s="19"/>
      <c r="C156" s="19"/>
      <c r="D156" s="19"/>
      <c r="E156" s="19"/>
      <c r="F156" s="19"/>
      <c r="G156" s="19"/>
      <c r="H156" s="19"/>
      <c r="I156" s="19"/>
      <c r="J156" s="19"/>
    </row>
    <row r="157" spans="2:10" ht="12.75">
      <c r="B157" s="19"/>
      <c r="C157" s="19"/>
      <c r="D157" s="19"/>
      <c r="E157" s="19"/>
      <c r="F157" s="19"/>
      <c r="G157" s="19"/>
      <c r="H157" s="19"/>
      <c r="I157" s="19"/>
      <c r="J157" s="19"/>
    </row>
    <row r="158" spans="2:10" ht="12.75">
      <c r="B158" s="19"/>
      <c r="C158" s="19"/>
      <c r="D158" s="19"/>
      <c r="E158" s="19"/>
      <c r="F158" s="19"/>
      <c r="G158" s="19"/>
      <c r="H158" s="19"/>
      <c r="I158" s="19"/>
      <c r="J158" s="19"/>
    </row>
    <row r="159" spans="2:10" ht="12.75">
      <c r="B159" s="19"/>
      <c r="C159" s="19"/>
      <c r="D159" s="19"/>
      <c r="E159" s="19"/>
      <c r="F159" s="19"/>
      <c r="G159" s="19"/>
      <c r="H159" s="19"/>
      <c r="I159" s="19"/>
      <c r="J159" s="19"/>
    </row>
    <row r="160" spans="2:10" ht="12.75">
      <c r="B160" s="19"/>
      <c r="C160" s="19"/>
      <c r="D160" s="19"/>
      <c r="E160" s="19"/>
      <c r="F160" s="19"/>
      <c r="G160" s="19"/>
      <c r="H160" s="19"/>
      <c r="I160" s="19"/>
      <c r="J160" s="19"/>
    </row>
    <row r="161" spans="2:10" ht="12.75">
      <c r="B161" s="19"/>
      <c r="C161" s="19"/>
      <c r="D161" s="19"/>
      <c r="E161" s="19"/>
      <c r="F161" s="19"/>
      <c r="G161" s="19"/>
      <c r="H161" s="19"/>
      <c r="I161" s="19"/>
      <c r="J161" s="19"/>
    </row>
    <row r="162" spans="2:10" ht="12.75">
      <c r="B162" s="19"/>
      <c r="C162" s="19"/>
      <c r="D162" s="19"/>
      <c r="E162" s="19"/>
      <c r="F162" s="19"/>
      <c r="G162" s="19"/>
      <c r="H162" s="19"/>
      <c r="I162" s="19"/>
      <c r="J162" s="19"/>
    </row>
    <row r="163" spans="2:10" ht="12.75"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2:10" ht="12.75">
      <c r="B164" s="19"/>
      <c r="C164" s="19"/>
      <c r="D164" s="19"/>
      <c r="E164" s="19"/>
      <c r="F164" s="19"/>
      <c r="G164" s="19"/>
      <c r="H164" s="19"/>
      <c r="I164" s="19"/>
      <c r="J164" s="19"/>
    </row>
    <row r="165" spans="2:10" ht="12.75">
      <c r="B165" s="19"/>
      <c r="C165" s="19"/>
      <c r="D165" s="19"/>
      <c r="E165" s="19"/>
      <c r="F165" s="19"/>
      <c r="G165" s="19"/>
      <c r="H165" s="19"/>
      <c r="I165" s="19"/>
      <c r="J165" s="19"/>
    </row>
    <row r="166" spans="2:10" ht="12.75">
      <c r="B166" s="19"/>
      <c r="C166" s="19"/>
      <c r="D166" s="19"/>
      <c r="E166" s="19"/>
      <c r="F166" s="19"/>
      <c r="G166" s="19"/>
      <c r="H166" s="19"/>
      <c r="I166" s="19"/>
      <c r="J166" s="19"/>
    </row>
    <row r="167" spans="2:10" ht="12.75">
      <c r="B167" s="19"/>
      <c r="C167" s="19"/>
      <c r="D167" s="19"/>
      <c r="E167" s="19"/>
      <c r="F167" s="19"/>
      <c r="G167" s="19"/>
      <c r="H167" s="19"/>
      <c r="I167" s="19"/>
      <c r="J167" s="19"/>
    </row>
    <row r="168" spans="2:10" ht="12.75">
      <c r="B168" s="19"/>
      <c r="C168" s="19"/>
      <c r="D168" s="19"/>
      <c r="E168" s="19"/>
      <c r="F168" s="19"/>
      <c r="G168" s="19"/>
      <c r="H168" s="19"/>
      <c r="I168" s="19"/>
      <c r="J168" s="19"/>
    </row>
    <row r="169" spans="2:10" ht="12.75">
      <c r="B169" s="19"/>
      <c r="C169" s="19"/>
      <c r="D169" s="19"/>
      <c r="E169" s="19"/>
      <c r="F169" s="19"/>
      <c r="G169" s="19"/>
      <c r="H169" s="19"/>
      <c r="I169" s="19"/>
      <c r="J169" s="19"/>
    </row>
    <row r="170" spans="2:10" ht="12.75">
      <c r="B170" s="19"/>
      <c r="C170" s="19"/>
      <c r="D170" s="19"/>
      <c r="E170" s="19"/>
      <c r="F170" s="19"/>
      <c r="G170" s="19"/>
      <c r="H170" s="19"/>
      <c r="I170" s="19"/>
      <c r="J170" s="19"/>
    </row>
    <row r="171" spans="2:10" ht="12.75">
      <c r="B171" s="19"/>
      <c r="C171" s="19"/>
      <c r="D171" s="19"/>
      <c r="E171" s="19"/>
      <c r="F171" s="19"/>
      <c r="G171" s="19"/>
      <c r="H171" s="19"/>
      <c r="I171" s="19"/>
      <c r="J171" s="19"/>
    </row>
    <row r="172" spans="2:10" ht="12.75">
      <c r="B172" s="19"/>
      <c r="C172" s="19"/>
      <c r="D172" s="19"/>
      <c r="E172" s="19"/>
      <c r="F172" s="19"/>
      <c r="G172" s="19"/>
      <c r="H172" s="19"/>
      <c r="I172" s="19"/>
      <c r="J172" s="19"/>
    </row>
    <row r="173" spans="2:10" ht="12.75">
      <c r="B173" s="19"/>
      <c r="C173" s="19"/>
      <c r="D173" s="19"/>
      <c r="E173" s="19"/>
      <c r="F173" s="19"/>
      <c r="G173" s="19"/>
      <c r="H173" s="19"/>
      <c r="I173" s="19"/>
      <c r="J173" s="19"/>
    </row>
    <row r="174" spans="2:10" ht="12.75">
      <c r="B174" s="19"/>
      <c r="C174" s="19"/>
      <c r="D174" s="19"/>
      <c r="E174" s="19"/>
      <c r="F174" s="19"/>
      <c r="G174" s="19"/>
      <c r="H174" s="19"/>
      <c r="I174" s="19"/>
      <c r="J174" s="19"/>
    </row>
    <row r="175" spans="2:10" ht="12.75">
      <c r="B175" s="19"/>
      <c r="C175" s="19"/>
      <c r="D175" s="19"/>
      <c r="E175" s="19"/>
      <c r="F175" s="19"/>
      <c r="G175" s="19"/>
      <c r="H175" s="19"/>
      <c r="I175" s="19"/>
      <c r="J175" s="19"/>
    </row>
    <row r="176" spans="2:10" ht="12.75">
      <c r="B176" s="19"/>
      <c r="C176" s="19"/>
      <c r="D176" s="19"/>
      <c r="E176" s="19"/>
      <c r="F176" s="19"/>
      <c r="G176" s="19"/>
      <c r="H176" s="19"/>
      <c r="I176" s="19"/>
      <c r="J176" s="19"/>
    </row>
    <row r="177" spans="2:10" ht="12.75">
      <c r="B177" s="19"/>
      <c r="C177" s="19"/>
      <c r="D177" s="19"/>
      <c r="E177" s="19"/>
      <c r="F177" s="19"/>
      <c r="G177" s="19"/>
      <c r="H177" s="19"/>
      <c r="I177" s="19"/>
      <c r="J177" s="19"/>
    </row>
    <row r="178" spans="2:10" ht="12.75">
      <c r="B178" s="19"/>
      <c r="C178" s="19"/>
      <c r="D178" s="19"/>
      <c r="E178" s="19"/>
      <c r="F178" s="19"/>
      <c r="G178" s="19"/>
      <c r="H178" s="19"/>
      <c r="I178" s="19"/>
      <c r="J178" s="19"/>
    </row>
    <row r="179" spans="2:10" ht="12.75">
      <c r="B179" s="19"/>
      <c r="C179" s="19"/>
      <c r="D179" s="19"/>
      <c r="E179" s="19"/>
      <c r="F179" s="19"/>
      <c r="G179" s="19"/>
      <c r="H179" s="19"/>
      <c r="I179" s="19"/>
      <c r="J179" s="19"/>
    </row>
    <row r="180" spans="2:10" ht="12.75">
      <c r="B180" s="19"/>
      <c r="C180" s="19"/>
      <c r="D180" s="19"/>
      <c r="E180" s="19"/>
      <c r="F180" s="19"/>
      <c r="G180" s="19"/>
      <c r="H180" s="19"/>
      <c r="I180" s="19"/>
      <c r="J180" s="19"/>
    </row>
  </sheetData>
  <mergeCells count="14">
    <mergeCell ref="I7:J7"/>
    <mergeCell ref="A1:J1"/>
    <mergeCell ref="A2:J2"/>
    <mergeCell ref="A3:J3"/>
    <mergeCell ref="A4:J4"/>
    <mergeCell ref="A6:J6"/>
    <mergeCell ref="E7:E8"/>
    <mergeCell ref="F7:F8"/>
    <mergeCell ref="G7:G8"/>
    <mergeCell ref="H7:H8"/>
    <mergeCell ref="A7:A8"/>
    <mergeCell ref="B7:B8"/>
    <mergeCell ref="C7:C8"/>
    <mergeCell ref="D7:D8"/>
  </mergeCells>
  <printOptions/>
  <pageMargins left="1.1811023622047245" right="0.1968503937007874" top="0.984251968503937" bottom="0.5905511811023623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F25" sqref="F25"/>
    </sheetView>
  </sheetViews>
  <sheetFormatPr defaultColWidth="9.140625" defaultRowHeight="12.75"/>
  <cols>
    <col min="1" max="1" width="8.140625" style="0" customWidth="1"/>
    <col min="2" max="2" width="36.421875" style="0" customWidth="1"/>
    <col min="3" max="3" width="12.7109375" style="0" customWidth="1"/>
    <col min="4" max="4" width="11.140625" style="0" customWidth="1"/>
    <col min="5" max="5" width="14.00390625" style="0" customWidth="1"/>
  </cols>
  <sheetData>
    <row r="1" spans="1:5" ht="15.75">
      <c r="A1" s="81" t="s">
        <v>0</v>
      </c>
      <c r="B1" s="81"/>
      <c r="C1" s="81"/>
      <c r="D1" s="81"/>
      <c r="E1" s="81"/>
    </row>
    <row r="2" spans="1:5" ht="15.75">
      <c r="A2" s="81" t="s">
        <v>109</v>
      </c>
      <c r="B2" s="81"/>
      <c r="C2" s="81"/>
      <c r="D2" s="81"/>
      <c r="E2" s="81"/>
    </row>
    <row r="3" spans="1:5" ht="15.75">
      <c r="A3" s="81"/>
      <c r="B3" s="81"/>
      <c r="C3" s="81"/>
      <c r="D3" s="81"/>
      <c r="E3" s="81"/>
    </row>
    <row r="4" ht="15.75">
      <c r="A4" s="1"/>
    </row>
    <row r="5" spans="1:5" ht="15.75">
      <c r="A5" s="81" t="s">
        <v>108</v>
      </c>
      <c r="B5" s="81"/>
      <c r="C5" s="81"/>
      <c r="D5" s="81"/>
      <c r="E5" s="81"/>
    </row>
    <row r="6" spans="1:5" ht="15.75">
      <c r="A6" s="81" t="s">
        <v>107</v>
      </c>
      <c r="B6" s="81"/>
      <c r="C6" s="81"/>
      <c r="D6" s="81"/>
      <c r="E6" s="81"/>
    </row>
    <row r="7" spans="1:5" ht="15.75">
      <c r="A7" s="81" t="s">
        <v>103</v>
      </c>
      <c r="B7" s="81"/>
      <c r="C7" s="81"/>
      <c r="D7" s="81"/>
      <c r="E7" s="81"/>
    </row>
    <row r="8" spans="1:5" ht="16.5" thickBot="1">
      <c r="A8" s="2" t="s">
        <v>1</v>
      </c>
      <c r="D8" s="10">
        <v>1.074</v>
      </c>
      <c r="E8" s="10">
        <v>1.062</v>
      </c>
    </row>
    <row r="9" spans="1:5" ht="37.5" customHeight="1" thickBot="1">
      <c r="A9" s="73" t="s">
        <v>2</v>
      </c>
      <c r="B9" s="73" t="s">
        <v>3</v>
      </c>
      <c r="C9" s="73" t="s">
        <v>4</v>
      </c>
      <c r="D9" s="82" t="s">
        <v>5</v>
      </c>
      <c r="E9" s="83"/>
    </row>
    <row r="10" spans="1:5" ht="13.5" thickBot="1">
      <c r="A10" s="74"/>
      <c r="B10" s="74"/>
      <c r="C10" s="74"/>
      <c r="D10" s="3" t="s">
        <v>6</v>
      </c>
      <c r="E10" s="3" t="s">
        <v>7</v>
      </c>
    </row>
    <row r="11" spans="1:5" ht="13.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</row>
    <row r="12" spans="1:5" ht="12.75">
      <c r="A12" s="73">
        <v>1</v>
      </c>
      <c r="B12" s="5" t="s">
        <v>8</v>
      </c>
      <c r="C12" s="73"/>
      <c r="D12" s="73"/>
      <c r="E12" s="73"/>
    </row>
    <row r="13" spans="1:5" ht="15" customHeight="1" thickBot="1">
      <c r="A13" s="74"/>
      <c r="B13" s="6" t="s">
        <v>110</v>
      </c>
      <c r="C13" s="74"/>
      <c r="D13" s="74"/>
      <c r="E13" s="74"/>
    </row>
    <row r="14" spans="1:5" ht="13.5" thickBot="1">
      <c r="A14" s="4">
        <v>1.1</v>
      </c>
      <c r="B14" s="6" t="s">
        <v>9</v>
      </c>
      <c r="C14" s="3">
        <v>6231.5</v>
      </c>
      <c r="D14" s="9">
        <v>6752.2</v>
      </c>
      <c r="E14" s="9">
        <v>7034.8</v>
      </c>
    </row>
    <row r="15" spans="1:5" ht="13.5" thickBot="1">
      <c r="A15" s="4">
        <v>1.2</v>
      </c>
      <c r="B15" s="6" t="s">
        <v>10</v>
      </c>
      <c r="C15" s="3">
        <v>6231.5</v>
      </c>
      <c r="D15" s="9">
        <v>6752.2</v>
      </c>
      <c r="E15" s="9">
        <v>7034.8</v>
      </c>
    </row>
    <row r="16" spans="1:5" ht="17.25" customHeight="1" thickBot="1">
      <c r="A16" s="4">
        <v>1.3</v>
      </c>
      <c r="B16" s="6" t="s">
        <v>11</v>
      </c>
      <c r="C16" s="3">
        <f>C14-C15</f>
        <v>0</v>
      </c>
      <c r="D16" s="9">
        <f>D14-D15</f>
        <v>0</v>
      </c>
      <c r="E16" s="9">
        <f>E14-E15</f>
        <v>0</v>
      </c>
    </row>
    <row r="17" spans="1:5" ht="83.25" customHeight="1" thickBot="1">
      <c r="A17" s="4">
        <v>1.4</v>
      </c>
      <c r="B17" s="6" t="s">
        <v>12</v>
      </c>
      <c r="C17" s="3">
        <v>0</v>
      </c>
      <c r="D17" s="3">
        <v>0</v>
      </c>
      <c r="E17" s="3">
        <v>0</v>
      </c>
    </row>
    <row r="18" spans="1:5" ht="32.25" customHeight="1" thickBot="1">
      <c r="A18" s="4">
        <v>2</v>
      </c>
      <c r="B18" s="3" t="s">
        <v>111</v>
      </c>
      <c r="C18" s="6"/>
      <c r="D18" s="3"/>
      <c r="E18" s="3"/>
    </row>
    <row r="19" spans="1:5" ht="13.5" thickBot="1">
      <c r="A19" s="4">
        <v>2.1</v>
      </c>
      <c r="B19" s="6" t="s">
        <v>9</v>
      </c>
      <c r="C19" s="3">
        <v>6231.5</v>
      </c>
      <c r="D19" s="9">
        <v>6752.2</v>
      </c>
      <c r="E19" s="9">
        <v>7034.8</v>
      </c>
    </row>
    <row r="20" spans="1:5" ht="13.5" thickBot="1">
      <c r="A20" s="4">
        <v>2.2</v>
      </c>
      <c r="B20" s="6" t="s">
        <v>10</v>
      </c>
      <c r="C20" s="3">
        <v>6231.5</v>
      </c>
      <c r="D20" s="9">
        <v>6752.2</v>
      </c>
      <c r="E20" s="9">
        <v>7034.8</v>
      </c>
    </row>
    <row r="21" spans="1:5" ht="18" customHeight="1" thickBot="1">
      <c r="A21" s="4">
        <v>2.3</v>
      </c>
      <c r="B21" s="6" t="s">
        <v>11</v>
      </c>
      <c r="C21" s="3">
        <f>C19-C20</f>
        <v>0</v>
      </c>
      <c r="D21" s="9">
        <f>D19-D20</f>
        <v>0</v>
      </c>
      <c r="E21" s="9">
        <f>E19-E20</f>
        <v>0</v>
      </c>
    </row>
    <row r="22" ht="12.75">
      <c r="A22" s="7"/>
    </row>
  </sheetData>
  <mergeCells count="14">
    <mergeCell ref="A1:E1"/>
    <mergeCell ref="A2:E2"/>
    <mergeCell ref="A3:E3"/>
    <mergeCell ref="A6:E6"/>
    <mergeCell ref="A7:E7"/>
    <mergeCell ref="A5:E5"/>
    <mergeCell ref="A12:A13"/>
    <mergeCell ref="C12:C13"/>
    <mergeCell ref="D12:D13"/>
    <mergeCell ref="E12:E13"/>
    <mergeCell ref="A9:A10"/>
    <mergeCell ref="B9:B10"/>
    <mergeCell ref="C9:C10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GT1</cp:lastModifiedBy>
  <cp:lastPrinted>2011-01-19T13:38:37Z</cp:lastPrinted>
  <dcterms:created xsi:type="dcterms:W3CDTF">1996-10-08T23:32:33Z</dcterms:created>
  <dcterms:modified xsi:type="dcterms:W3CDTF">2011-01-24T11:43:18Z</dcterms:modified>
  <cp:category/>
  <cp:version/>
  <cp:contentType/>
  <cp:contentStatus/>
</cp:coreProperties>
</file>